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Types.xml" ContentType="application/vnd.ms-excel.rdrichvaluetypes+xml"/>
  <Override PartName="/xl/richData/rdrichvalue.xml" ContentType="application/vnd.ms-excel.rdrichvalue+xml"/>
  <Override PartName="/xl/richData/rdrichvaluestructure.xml" ContentType="application/vnd.ms-excel.rdrichvaluestruc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mejia\Desktop\IPSE 2026\2026-03-25 Pliegos de obra e int LG\"/>
    </mc:Choice>
  </mc:AlternateContent>
  <xr:revisionPtr revIDLastSave="0" documentId="13_ncr:1_{4E6111D5-8641-4AEC-8A0D-02778A6D90F1}" xr6:coauthVersionLast="36" xr6:coauthVersionMax="47" xr10:uidLastSave="{00000000-0000-0000-0000-000000000000}"/>
  <bookViews>
    <workbookView xWindow="0" yWindow="0" windowWidth="14380" windowHeight="3980" tabRatio="820" xr2:uid="{B0E11A1C-8F23-486D-BE23-B40DC1485A07}"/>
  </bookViews>
  <sheets>
    <sheet name="PRES. SISFV" sheetId="5" r:id="rId1"/>
    <sheet name="1.1" sheetId="6" r:id="rId2"/>
    <sheet name="1.2" sheetId="7" r:id="rId3"/>
    <sheet name="1.3" sheetId="39" r:id="rId4"/>
    <sheet name="1.4" sheetId="17" r:id="rId5"/>
    <sheet name="1.5" sheetId="14" r:id="rId6"/>
    <sheet name="1.6" sheetId="15" r:id="rId7"/>
    <sheet name="1.7" sheetId="16" r:id="rId8"/>
    <sheet name="1.8X" sheetId="77" state="hidden" r:id="rId9"/>
    <sheet name="1.8" sheetId="18" r:id="rId10"/>
    <sheet name="2.1" sheetId="43" r:id="rId11"/>
    <sheet name="2.2" sheetId="20" r:id="rId12"/>
    <sheet name="3.1" sheetId="19" r:id="rId13"/>
    <sheet name="4.1" sheetId="21" r:id="rId14"/>
    <sheet name="4.2" sheetId="78" state="hidden" r:id="rId15"/>
    <sheet name="4.3" sheetId="79" state="hidden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\0">#REF!</definedName>
    <definedName name="__123Graph_AMAIN" localSheetId="1" hidden="1">#REF!</definedName>
    <definedName name="__123Graph_AMAIN" hidden="1">#REF!</definedName>
    <definedName name="__123Graph_BMAIN" localSheetId="1" hidden="1">#REF!</definedName>
    <definedName name="__123Graph_BMAIN" hidden="1">#REF!</definedName>
    <definedName name="__123Graph_C" localSheetId="1" hidden="1">#REF!</definedName>
    <definedName name="__123Graph_C" hidden="1">#REF!</definedName>
    <definedName name="__123Graph_E" localSheetId="1" hidden="1">#REF!</definedName>
    <definedName name="__123Graph_E" hidden="1">#REF!</definedName>
    <definedName name="__123Graph_F" localSheetId="1" hidden="1">#REF!</definedName>
    <definedName name="__123Graph_F" hidden="1">#REF!</definedName>
    <definedName name="__123Graph_X" localSheetId="1" hidden="1">#REF!</definedName>
    <definedName name="__123Graph_X" hidden="1">#REF!</definedName>
    <definedName name="__123Graph_XMAIN" localSheetId="1" hidden="1">#REF!</definedName>
    <definedName name="__123Graph_XMAIN" hidden="1">#REF!</definedName>
    <definedName name="__CMU005" localSheetId="1" hidden="1">#REF!</definedName>
    <definedName name="__CMU005" hidden="1">#REF!</definedName>
    <definedName name="__EST10">#REF!</definedName>
    <definedName name="__EST11">#REF!</definedName>
    <definedName name="__EST12">#REF!</definedName>
    <definedName name="__EST13">#REF!</definedName>
    <definedName name="__EST14">#REF!</definedName>
    <definedName name="__EST15">#REF!</definedName>
    <definedName name="__EST16">#REF!</definedName>
    <definedName name="__EST17">#REF!</definedName>
    <definedName name="__EST18">#REF!</definedName>
    <definedName name="__EST19">#REF!</definedName>
    <definedName name="__EST2">#REF!</definedName>
    <definedName name="__EST4">#REF!</definedName>
    <definedName name="__EST5">#REF!</definedName>
    <definedName name="__EST6">#REF!</definedName>
    <definedName name="__EST7">#REF!</definedName>
    <definedName name="__EST8">#REF!</definedName>
    <definedName name="__EST9">#REF!</definedName>
    <definedName name="__EXC1">#REF!</definedName>
    <definedName name="__EXC10">#REF!</definedName>
    <definedName name="__EXC11">#REF!</definedName>
    <definedName name="__EXC12">#REF!</definedName>
    <definedName name="__EXC2">#REF!</definedName>
    <definedName name="__EXC3">#REF!</definedName>
    <definedName name="__EXC4">#REF!</definedName>
    <definedName name="__EXC5">#REF!</definedName>
    <definedName name="__EXC6">#REF!</definedName>
    <definedName name="__EXC7">#REF!</definedName>
    <definedName name="__EXC8">#REF!</definedName>
    <definedName name="__EXC9">#REF!</definedName>
    <definedName name="__xlfn.BAHTTEXT" hidden="1">#NAME?</definedName>
    <definedName name="_1">#REF!</definedName>
    <definedName name="_2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557</definedName>
    <definedName name="_AtRisk_SimSetting_ReportOptionReportsFileType" hidden="1">1</definedName>
    <definedName name="_AtRisk_SimSetting_ReportOptionSelectiveQR" hidden="1">FALSE</definedName>
    <definedName name="_AtRisk_SimSetting_ReportsList" hidden="1">557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CMU005" localSheetId="1" hidden="1">#REF!</definedName>
    <definedName name="_CMU005" hidden="1">#REF!</definedName>
    <definedName name="_EST1">#REF!</definedName>
    <definedName name="_EST3">#REF!</definedName>
    <definedName name="_F" localSheetId="1" hidden="1">#REF!</definedName>
    <definedName name="_F" hidden="1">#REF!</definedName>
    <definedName name="_Fill" localSheetId="1" hidden="1">#REF!</definedName>
    <definedName name="_Fill" hidden="1">#REF!</definedName>
    <definedName name="_Key1" localSheetId="1" hidden="1">#REF!</definedName>
    <definedName name="_Key1" hidden="1">#REF!</definedName>
    <definedName name="_Key2" localSheetId="1" hidden="1">#REF!</definedName>
    <definedName name="_Key2" hidden="1">#REF!</definedName>
    <definedName name="_Nac2002">#REF!</definedName>
    <definedName name="_Nac2003">#REF!</definedName>
    <definedName name="_Nal2002">#REF!</definedName>
    <definedName name="_Nal2003">#REF!</definedName>
    <definedName name="_Order1" hidden="1">0</definedName>
    <definedName name="_Order2" hidden="1">0</definedName>
    <definedName name="_Regression_Out" localSheetId="1" hidden="1">#REF!</definedName>
    <definedName name="_Regression_Out" hidden="1">#REF!</definedName>
    <definedName name="_Regression_X" localSheetId="1" hidden="1">#REF!</definedName>
    <definedName name="_Regression_X" hidden="1">#REF!</definedName>
    <definedName name="_Regression_Y" localSheetId="1" hidden="1">#REF!</definedName>
    <definedName name="_Regression_Y" hidden="1">#REF!</definedName>
    <definedName name="_Sort" localSheetId="1" hidden="1">#REF!</definedName>
    <definedName name="_Sort" hidden="1">#REF!</definedName>
    <definedName name="_Table2_Out" localSheetId="1" hidden="1">#REF!</definedName>
    <definedName name="_Table2_Out" hidden="1">#REF!</definedName>
    <definedName name="A.A..A" localSheetId="1" hidden="1">{"total",#N/A,FALSE,"TD 0% ";"total",#N/A,FALSE,"TD 12%";"total",#N/A,FALSE,"TD 10%"}</definedName>
    <definedName name="A.A..A" hidden="1">{"total",#N/A,FALSE,"TD 0% ";"total",#N/A,FALSE,"TD 12%";"total",#N/A,FALSE,"TD 10%"}</definedName>
    <definedName name="AA" localSheetId="1" hidden="1">{"total",#N/A,FALSE,"TD 0% ";"total",#N/A,FALSE,"TD 12%";"total",#N/A,FALSE,"TD 10%"}</definedName>
    <definedName name="AA" hidden="1">{"total",#N/A,FALSE,"TD 0% ";"total",#N/A,FALSE,"TD 12%";"total",#N/A,FALSE,"TD 10%"}</definedName>
    <definedName name="AC" localSheetId="1" hidden="1">{#N/A,#N/A,TRUE,"INGENIERIA";#N/A,#N/A,TRUE,"COMPRAS";#N/A,#N/A,TRUE,"DIRECCION";#N/A,#N/A,TRUE,"RESUMEN"}</definedName>
    <definedName name="AC" hidden="1">{#N/A,#N/A,TRUE,"INGENIERIA";#N/A,#N/A,TRUE,"COMPRAS";#N/A,#N/A,TRUE,"DIRECCION";#N/A,#N/A,TRUE,"RESUMEN"}</definedName>
    <definedName name="AccessDatabase" hidden="1">"C:\C-314\VOLUMENES\volfin4.mdb"</definedName>
    <definedName name="activos">[1]Listado!$X$2:$X$17</definedName>
    <definedName name="actores">[2]Listado!$L$2:$L$11</definedName>
    <definedName name="AD" localSheetId="1" hidden="1">{#N/A,#N/A,TRUE,"INGENIERIA";#N/A,#N/A,TRUE,"COMPRAS";#N/A,#N/A,TRUE,"DIRECCION";#N/A,#N/A,TRUE,"RESUMEN"}</definedName>
    <definedName name="AD" hidden="1">{#N/A,#N/A,TRUE,"INGENIERIA";#N/A,#N/A,TRUE,"COMPRAS";#N/A,#N/A,TRUE,"DIRECCION";#N/A,#N/A,TRUE,"RESUMEN"}</definedName>
    <definedName name="adm">'[3]Análisis AIU'!$F$72</definedName>
    <definedName name="adq">SUM([3]Resumen!$G$30:$G$32)</definedName>
    <definedName name="AE" localSheetId="1" hidden="1">{#N/A,#N/A,TRUE,"INGENIERIA";#N/A,#N/A,TRUE,"COMPRAS";#N/A,#N/A,TRUE,"DIRECCION";#N/A,#N/A,TRUE,"RESUMEN"}</definedName>
    <definedName name="AE" hidden="1">{#N/A,#N/A,TRUE,"INGENIERIA";#N/A,#N/A,TRUE,"COMPRAS";#N/A,#N/A,TRUE,"DIRECCION";#N/A,#N/A,TRUE,"RESUMEN"}</definedName>
    <definedName name="AF" localSheetId="1" hidden="1">{#N/A,#N/A,TRUE,"INGENIERIA";#N/A,#N/A,TRUE,"COMPRAS";#N/A,#N/A,TRUE,"DIRECCION";#N/A,#N/A,TRUE,"RESUMEN"}</definedName>
    <definedName name="AF" hidden="1">{#N/A,#N/A,TRUE,"INGENIERIA";#N/A,#N/A,TRUE,"COMPRAS";#N/A,#N/A,TRUE,"DIRECCION";#N/A,#N/A,TRUE,"RESUMEN"}</definedName>
    <definedName name="AFac.p">#REF!</definedName>
    <definedName name="AG" localSheetId="1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AG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AH" localSheetId="1" hidden="1">{#N/A,#N/A,TRUE,"INGENIERIA";#N/A,#N/A,TRUE,"COMPRAS";#N/A,#N/A,TRUE,"DIRECCION";#N/A,#N/A,TRUE,"RESUMEN"}</definedName>
    <definedName name="AH" hidden="1">{#N/A,#N/A,TRUE,"INGENIERIA";#N/A,#N/A,TRUE,"COMPRAS";#N/A,#N/A,TRUE,"DIRECCION";#N/A,#N/A,TRUE,"RESUMEN"}</definedName>
    <definedName name="Analyst" localSheetId="1" hidden="1">#REF!</definedName>
    <definedName name="Analyst" hidden="1">#REF!</definedName>
    <definedName name="anscount" hidden="1">10</definedName>
    <definedName name="APac.c2002">#REF!</definedName>
    <definedName name="APac.c2003">#REF!</definedName>
    <definedName name="APac.p">#REF!</definedName>
    <definedName name="ARAUCA">[4]PRESUPUESTO!#REF!</definedName>
    <definedName name="_xlnm.Print_Area" localSheetId="1">'1.1'!$B$1:$F$38</definedName>
    <definedName name="_xlnm.Print_Area" localSheetId="2">'1.2'!$B$1:$G$41</definedName>
    <definedName name="_xlnm.Print_Area" localSheetId="3">'1.3'!$B$1:$G$47</definedName>
    <definedName name="_xlnm.Print_Area" localSheetId="4">'1.4'!$B$1:$G$55</definedName>
    <definedName name="_xlnm.Print_Area" localSheetId="5">'1.5'!$B$1:$G$40</definedName>
    <definedName name="_xlnm.Print_Area" localSheetId="6">'1.6'!$B$1:$G$40</definedName>
    <definedName name="_xlnm.Print_Area" localSheetId="7">'1.7'!$B$1:$G$41</definedName>
    <definedName name="_xlnm.Print_Area" localSheetId="9">'1.8'!$B$1:$G$43</definedName>
    <definedName name="_xlnm.Print_Area" localSheetId="10">'2.1'!$B$1:$G$55</definedName>
    <definedName name="_xlnm.Print_Area" localSheetId="11">'2.2'!$B$1:$G$39</definedName>
    <definedName name="_xlnm.Print_Area" localSheetId="12">'3.1'!$B$1:$G$51</definedName>
    <definedName name="_xlnm.Print_Area" localSheetId="13">'4.1'!$B$1:$G$54</definedName>
    <definedName name="_xlnm.Print_Area" localSheetId="0">'PRES. SISFV'!$A$1:$P$40</definedName>
    <definedName name="arg" localSheetId="1" hidden="1">#REF!</definedName>
    <definedName name="arg" hidden="1">#REF!</definedName>
    <definedName name="at">'[3]Mano de Obra'!$B$3</definedName>
    <definedName name="AVal.c2002">#REF!</definedName>
    <definedName name="AVal.c2003">#REF!</definedName>
    <definedName name="AVal.p">#REF!</definedName>
    <definedName name="AVsc">#REF!</definedName>
    <definedName name="beneficios">[1]Listado!$AH$2:$AH$3</definedName>
    <definedName name="BS_Data_Col" localSheetId="1" hidden="1">#REF!</definedName>
    <definedName name="BS_Data_Col" hidden="1">#REF!</definedName>
    <definedName name="BSpb" localSheetId="1" hidden="1">#REF!</definedName>
    <definedName name="BSpb" hidden="1">#REF!</definedName>
    <definedName name="CALDAS">#REF!</definedName>
    <definedName name="cap">#REF!</definedName>
    <definedName name="Capitalpb" localSheetId="1" hidden="1">#REF!</definedName>
    <definedName name="Capitalpb" hidden="1">#REF!</definedName>
    <definedName name="CapitalStructure" localSheetId="1" hidden="1">#REF!</definedName>
    <definedName name="CapitalStructure" hidden="1">#REF!</definedName>
    <definedName name="CAQUETÁ">[4]PRESUPUESTO!#REF!</definedName>
    <definedName name="Cashpb" localSheetId="1" hidden="1">#REF!</definedName>
    <definedName name="Cashpb" hidden="1">#REF!</definedName>
    <definedName name="centr">[2]Listado!$D$18:$D$23</definedName>
    <definedName name="centro">[1]Listado!$D$18:$D$23</definedName>
    <definedName name="Change_in_Cash" localSheetId="1" hidden="1">#REF!</definedName>
    <definedName name="Change_in_Cash" hidden="1">#REF!</definedName>
    <definedName name="Check_to_Cash" localSheetId="1" hidden="1">#REF!</definedName>
    <definedName name="Check_to_Cash" hidden="1">#REF!</definedName>
    <definedName name="ciencia">'[5]Indicadores de Ciencia'!$B$2:$B$27</definedName>
    <definedName name="CMAacDef">#REF!</definedName>
    <definedName name="CMAalDef">#REF!</definedName>
    <definedName name="CMIacDef">#REF!</definedName>
    <definedName name="CMIalDef">#REF!</definedName>
    <definedName name="CMOacDef">#REF!</definedName>
    <definedName name="CMOalDef">#REF!</definedName>
    <definedName name="CMTacDef">#REF!</definedName>
    <definedName name="CMTalDef">#REF!</definedName>
    <definedName name="componentes">[1]Listado!$U$2:$U$9</definedName>
    <definedName name="conceptos">[1]Listado!$AG$2:$AG$4</definedName>
    <definedName name="cua">[3]Resumen!$G$38</definedName>
    <definedName name="cumplimiento">[6]Viabilidad!$H$2:$H$4</definedName>
    <definedName name="czz" localSheetId="1" hidden="1">#REF!</definedName>
    <definedName name="czz" hidden="1">#REF!</definedName>
    <definedName name="DADADAD" localSheetId="1" hidden="1">{#N/A,#N/A,TRUE,"CODIGO DEPENDENCIA"}</definedName>
    <definedName name="DADADAD" hidden="1">{#N/A,#N/A,TRUE,"CODIGO DEPENDENCIA"}</definedName>
    <definedName name="Dealpb" localSheetId="1" hidden="1">#REF!</definedName>
    <definedName name="Dealpb" hidden="1">#REF!</definedName>
    <definedName name="decision">[6]Viabilidad!$I$2:$I$3</definedName>
    <definedName name="DEPARTAMENTO">#REF!</definedName>
    <definedName name="DepreciationPB" localSheetId="1" hidden="1">#REF!</definedName>
    <definedName name="DepreciationPB" hidden="1">#REF!</definedName>
    <definedName name="desc_rps">[7]des_rps!$A$1:$A$364</definedName>
    <definedName name="dl">'[3]Mano de Obra'!$B$97</definedName>
    <definedName name="DZ.Main" localSheetId="1" hidden="1">#REF!</definedName>
    <definedName name="DZ.Main" hidden="1">#REF!</definedName>
    <definedName name="eficiencia">'[8]Indicadores de Eficiencia'!$B$2</definedName>
    <definedName name="empleo">'[5]Indicadores de Empleo'!$B$2:$B$15</definedName>
    <definedName name="ent_financiadoras">'[1]Entidades Financiadoras'!$A$1:$A$1414</definedName>
    <definedName name="estado">[6]Inicio!$V$3:$V$4</definedName>
    <definedName name="Estado1">'[9]EV-28'!$I$1:$I$2</definedName>
    <definedName name="etapas_proyecto">'[9]EV-28'!$J$1:$J$3</definedName>
    <definedName name="ev.Calculation" hidden="1">-4135</definedName>
    <definedName name="ev.Initialized" hidden="1">FALSE</definedName>
    <definedName name="Excel_BuiltIn_Print_Titles_3">'[10]COSTOS OFICINA'!#REF!</definedName>
    <definedName name="Excel_BuiltIn_Print_Titles_4">'[10]COSTOS CAMPAMENTO'!#REF!</definedName>
    <definedName name="Executivepb" localSheetId="1" hidden="1">#REF!</definedName>
    <definedName name="Executivepb" hidden="1">#REF!</definedName>
    <definedName name="Factpb" localSheetId="1" hidden="1">#REF!</definedName>
    <definedName name="Factpb" hidden="1">#REF!</definedName>
    <definedName name="Factpb2" localSheetId="1" hidden="1">#REF!</definedName>
    <definedName name="Factpb2" hidden="1">#REF!</definedName>
    <definedName name="Financialpb" localSheetId="1" hidden="1">#REF!</definedName>
    <definedName name="Financialpb" hidden="1">#REF!</definedName>
    <definedName name="Financialpb2" localSheetId="1" hidden="1">#REF!</definedName>
    <definedName name="Financialpb2" hidden="1">#REF!</definedName>
    <definedName name="fma">'[3]Factor Multiplicador'!$L$41</definedName>
    <definedName name="fmb">'[3]Factor Multiplicador'!$Z$41</definedName>
    <definedName name="fmc">'[3]Factor Multiplicador'!$L$86</definedName>
    <definedName name="fpa">'[3]Mano de Obra'!$I$73</definedName>
    <definedName name="fpb">'[3]Mano de Obra'!$I$92</definedName>
    <definedName name="GAdministrativos">#REF!</definedName>
    <definedName name="GAdministrativosAl">#REF!</definedName>
    <definedName name="gestion">'[5]Indicadores Gestión'!$B$2:$B$403</definedName>
    <definedName name="GOpmasInversionAc">#REF!</definedName>
    <definedName name="GOpmasInversionAl">#REF!</definedName>
    <definedName name="GUAINÍA">[4]PRESUPUESTO!#REF!</definedName>
    <definedName name="GUAVIARE">[4]PRESUPUESTO!#REF!</definedName>
    <definedName name="guias">[9]Guias_Sectoriales!$A$1:$A$12</definedName>
    <definedName name="HisYear_0" localSheetId="1" hidden="1">#REF!</definedName>
    <definedName name="HisYear_0" hidden="1">#REF!</definedName>
    <definedName name="HisYear_1" localSheetId="1" hidden="1">#REF!</definedName>
    <definedName name="HisYear_1" hidden="1">#REF!</definedName>
    <definedName name="HisYear_2" localSheetId="1" hidden="1">#REF!</definedName>
    <definedName name="HisYear_2" hidden="1">#REF!</definedName>
    <definedName name="HisYear_3" localSheetId="1" hidden="1">#REF!</definedName>
    <definedName name="HisYear_3" hidden="1">#REF!</definedName>
    <definedName name="hn.ConvertZero1" localSheetId="1" hidden="1">#REF!,#REF!,#REF!,#REF!,#REF!,#REF!,#REF!,#REF!,#REF!,#REF!</definedName>
    <definedName name="hn.ConvertZero1" hidden="1">#REF!,#REF!,#REF!,#REF!,#REF!,#REF!,#REF!,#REF!,#REF!,#REF!</definedName>
    <definedName name="hn.ConvertZero2" localSheetId="1" hidden="1">#REF!,#REF!,#REF!,#REF!,#REF!,#REF!,#REF!,#REF!</definedName>
    <definedName name="hn.ConvertZero2" hidden="1">#REF!,#REF!,#REF!,#REF!,#REF!,#REF!,#REF!,#REF!</definedName>
    <definedName name="hn.ConvertZero3" localSheetId="1" hidden="1">#REF!,#REF!,#REF!,#REF!,#REF!</definedName>
    <definedName name="hn.ConvertZero3" hidden="1">#REF!,#REF!,#REF!,#REF!,#REF!</definedName>
    <definedName name="hn.ConvertZero4" localSheetId="1" hidden="1">#REF!,#REF!,#REF!,#REF!,#REF!,#REF!,#REF!,#REF!</definedName>
    <definedName name="hn.ConvertZero4" hidden="1">#REF!,#REF!,#REF!,#REF!,#REF!,#REF!,#REF!,#REF!</definedName>
    <definedName name="hn.ConvertZeroUnhide1" localSheetId="1" hidden="1">#REF!,#REF!,#REF!</definedName>
    <definedName name="hn.ConvertZeroUnhide1" hidden="1">#REF!,#REF!,#REF!</definedName>
    <definedName name="hn.Delete015" localSheetId="1" hidden="1">#REF!,#REF!,#REF!,#REF!</definedName>
    <definedName name="hn.Delete015" hidden="1">#REF!,#REF!,#REF!,#REF!</definedName>
    <definedName name="hn.DZ_MultByFXRates" localSheetId="1" hidden="1">#REF!,#REF!,#REF!,#REF!</definedName>
    <definedName name="hn.DZ_MultByFXRates" hidden="1">#REF!,#REF!,#REF!,#REF!</definedName>
    <definedName name="hn.ExtDb" hidden="1">FALSE</definedName>
    <definedName name="hn.LTM_MultByFXRates" localSheetId="1" hidden="1">#REF!,#REF!,#REF!,#REF!,#REF!,#REF!,#REF!</definedName>
    <definedName name="hn.LTM_MultByFXRates" hidden="1">#REF!,#REF!,#REF!,#REF!,#REF!,#REF!,#REF!</definedName>
    <definedName name="hn.ModelType" hidden="1">"DEAL"</definedName>
    <definedName name="hn.ModelVersion" hidden="1">1</definedName>
    <definedName name="hn.MultbyFXRates" localSheetId="1" hidden="1">#REF!,#REF!,#REF!,#REF!,#REF!,#REF!,#REF!</definedName>
    <definedName name="hn.MultbyFXRates" hidden="1">#REF!,#REF!,#REF!,#REF!,#REF!,#REF!,#REF!</definedName>
    <definedName name="hn.MultByFXRates1" localSheetId="1" hidden="1">#REF!,#REF!,#REF!,#REF!,#REF!</definedName>
    <definedName name="hn.MultByFXRates1" hidden="1">#REF!,#REF!,#REF!,#REF!,#REF!</definedName>
    <definedName name="hn.MultByFXRates2" localSheetId="1" hidden="1">#REF!,#REF!,#REF!,#REF!,#REF!</definedName>
    <definedName name="hn.MultByFXRates2" hidden="1">#REF!,#REF!,#REF!,#REF!,#REF!</definedName>
    <definedName name="hn.MultByFXRates3" localSheetId="1" hidden="1">#REF!,#REF!,#REF!,#REF!,#REF!</definedName>
    <definedName name="hn.MultByFXRates3" hidden="1">#REF!,#REF!,#REF!,#REF!,#REF!</definedName>
    <definedName name="hn.MultbyFxrates4" localSheetId="1" hidden="1">#REF!,#REF!,#REF!,#REF!,#REF!,#REF!,#REF!</definedName>
    <definedName name="hn.MultbyFxrates4" hidden="1">#REF!,#REF!,#REF!,#REF!,#REF!,#REF!,#REF!</definedName>
    <definedName name="hn.multbyfxrates5" localSheetId="1" hidden="1">#REF!,#REF!,#REF!,#REF!,#REF!</definedName>
    <definedName name="hn.multbyfxrates5" hidden="1">#REF!,#REF!,#REF!,#REF!,#REF!</definedName>
    <definedName name="hn.multbyfxrates6" localSheetId="1" hidden="1">#REF!,#REF!,#REF!,#REF!,#REF!</definedName>
    <definedName name="hn.multbyfxrates6" hidden="1">#REF!,#REF!,#REF!,#REF!,#REF!</definedName>
    <definedName name="hn.multbyfxrates7" localSheetId="1" hidden="1">#REF!,#REF!,#REF!,#REF!,#REF!</definedName>
    <definedName name="hn.multbyfxrates7" hidden="1">#REF!,#REF!,#REF!,#REF!,#REF!</definedName>
    <definedName name="hn.MultByFXRatesBot1" localSheetId="1" hidden="1">#REF!,#REF!,#REF!,#REF!,#REF!,#REF!,#REF!,#REF!,#REF!,#REF!,#REF!,#REF!</definedName>
    <definedName name="hn.MultByFXRatesBot1" hidden="1">#REF!,#REF!,#REF!,#REF!,#REF!,#REF!,#REF!,#REF!,#REF!,#REF!,#REF!,#REF!</definedName>
    <definedName name="hn.MultByFXRatesBot2" localSheetId="1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localSheetId="1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localSheetId="1" hidden="1">#REF!,#REF!,#REF!,#REF!,#REF!,#REF!,#REF!,#REF!,#REF!,#REF!,#REF!,#REF!,#REF!</definedName>
    <definedName name="hn.MultByFXRatesBot4" hidden="1">#REF!,#REF!,#REF!,#REF!,#REF!,#REF!,#REF!,#REF!,#REF!,#REF!,#REF!,#REF!,#REF!</definedName>
    <definedName name="hn.MultByFXRatesBot5" localSheetId="1" hidden="1">#REF!,#REF!,#REF!,#REF!,#REF!,#REF!,#REF!,#REF!,#REF!,#REF!,#REF!</definedName>
    <definedName name="hn.MultByFXRatesBot5" hidden="1">#REF!,#REF!,#REF!,#REF!,#REF!,#REF!,#REF!,#REF!,#REF!,#REF!,#REF!</definedName>
    <definedName name="hn.MultByFXRatesBot6" localSheetId="1" hidden="1">#REF!,#REF!,#REF!,#REF!,#REF!,#REF!,#REF!,#REF!,#REF!,#REF!,#REF!</definedName>
    <definedName name="hn.MultByFXRatesBot6" hidden="1">#REF!,#REF!,#REF!,#REF!,#REF!,#REF!,#REF!,#REF!,#REF!,#REF!,#REF!</definedName>
    <definedName name="hn.MultByFXRatesBot7" localSheetId="1" hidden="1">#REF!,#REF!,#REF!,#REF!,#REF!,#REF!,#REF!,#REF!,#REF!,#REF!,#REF!</definedName>
    <definedName name="hn.MultByFXRatesBot7" hidden="1">#REF!,#REF!,#REF!,#REF!,#REF!,#REF!,#REF!,#REF!,#REF!,#REF!,#REF!</definedName>
    <definedName name="hn.MultByFXRatesTop1" localSheetId="1" hidden="1">#REF!,#REF!,#REF!,#REF!,#REF!,#REF!,#REF!,#REF!,#REF!,#REF!,#REF!,#REF!</definedName>
    <definedName name="hn.MultByFXRatesTop1" hidden="1">#REF!,#REF!,#REF!,#REF!,#REF!,#REF!,#REF!,#REF!,#REF!,#REF!,#REF!,#REF!</definedName>
    <definedName name="hn.MultByFXRatesTop2" localSheetId="1" hidden="1">#REF!,#REF!,#REF!,#REF!,#REF!,#REF!,#REF!,#REF!,#REF!,#REF!,#REF!,#REF!,#REF!,#REF!,#REF!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localSheetId="1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localSheetId="1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localSheetId="1" hidden="1">#REF!,#REF!,#REF!,#REF!,#REF!,#REF!,#REF!,#REF!,#REF!,#REF!,#REF!,#REF!</definedName>
    <definedName name="hn.MultByFXRatesTop5" hidden="1">#REF!,#REF!,#REF!,#REF!,#REF!,#REF!,#REF!,#REF!,#REF!,#REF!,#REF!,#REF!</definedName>
    <definedName name="hn.MultByFXRatesTop6" localSheetId="1" hidden="1">#REF!,#REF!,#REF!,#REF!,#REF!,#REF!,#REF!,#REF!,#REF!,#REF!,#REF!,#REF!,#REF!,#REF!,#REF!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localSheetId="1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n.YearLabel" localSheetId="1" hidden="1">#REF!</definedName>
    <definedName name="hn.YearLabel" hidden="1">#REF!</definedName>
    <definedName name="IANC">#REF!</definedName>
    <definedName name="imp">'[3]Análisis AIU'!$F$73</definedName>
    <definedName name="impacto">'[5]Indicadores de Impacto'!$B$2:$B$1479</definedName>
    <definedName name="Incomepb" localSheetId="1" hidden="1">#REF!</definedName>
    <definedName name="Incomepb" hidden="1">#REF!</definedName>
    <definedName name="indicador">'[5]PR-04'!$T$1:$T$2</definedName>
    <definedName name="infl">[3]Materiales!#REF!</definedName>
    <definedName name="ins">[11]Resumen!$G$37</definedName>
    <definedName name="int">'[3]Presupuesto Interventoría'!$F$44</definedName>
    <definedName name="intensidad">[1]Listado!$AE$2:$AE$4</definedName>
    <definedName name="INTFIN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PARENT" hidden="1">"c2144"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38798.4609490741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DATE" hidden="1">"c2172"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LOW" hidden="1">"c1338"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ColHidden" hidden="1">FALSE</definedName>
    <definedName name="IsLTMColHidden" hidden="1">FALSE</definedName>
    <definedName name="IsSecureRevolver" localSheetId="1" hidden="1">#REF!</definedName>
    <definedName name="IsSecureRevolver" hidden="1">#REF!</definedName>
    <definedName name="IsSecureSenior1" localSheetId="1" hidden="1">#REF!</definedName>
    <definedName name="IsSecureSenior1" hidden="1">#REF!</definedName>
    <definedName name="IsSecureSenior2" localSheetId="1" hidden="1">#REF!</definedName>
    <definedName name="IsSecureSenior2" hidden="1">#REF!</definedName>
    <definedName name="IsSecureSenior3" localSheetId="1" hidden="1">#REF!</definedName>
    <definedName name="IsSecureSenior3" hidden="1">#REF!</definedName>
    <definedName name="IsSecureSenior4" localSheetId="1" hidden="1">#REF!</definedName>
    <definedName name="IsSecureSenior4" hidden="1">#REF!</definedName>
    <definedName name="IsSecureSenior5" localSheetId="1" hidden="1">#REF!</definedName>
    <definedName name="IsSecureSenior5" hidden="1">#REF!</definedName>
    <definedName name="IsSecureSenior6" localSheetId="1" hidden="1">#REF!</definedName>
    <definedName name="IsSecureSenior6" hidden="1">#REF!</definedName>
    <definedName name="IsSecureSenior7" localSheetId="1" hidden="1">#REF!</definedName>
    <definedName name="IsSecureSenior7" hidden="1">#REF!</definedName>
    <definedName name="jklj" localSheetId="1" hidden="1">#REF!</definedName>
    <definedName name="jklj" hidden="1">#REF!</definedName>
    <definedName name="K0F1">#REF!</definedName>
    <definedName name="K0F2">#REF!</definedName>
    <definedName name="K10ALO">#REF!</definedName>
    <definedName name="K11ALO">#REF!</definedName>
    <definedName name="K1F1">#REF!</definedName>
    <definedName name="K1F2">#REF!</definedName>
    <definedName name="K2F1">#REF!</definedName>
    <definedName name="K2F2">#REF!</definedName>
    <definedName name="K3F1">#REF!</definedName>
    <definedName name="K3F2">#REF!</definedName>
    <definedName name="K4F1">#REF!</definedName>
    <definedName name="K4F2">#REF!</definedName>
    <definedName name="K5F1">#REF!</definedName>
    <definedName name="K5F2">#REF!</definedName>
    <definedName name="K6F1">#REF!</definedName>
    <definedName name="K6F2">#REF!</definedName>
    <definedName name="K7F1">#REF!</definedName>
    <definedName name="K7F2">#REF!</definedName>
    <definedName name="K8ALO">#REF!</definedName>
    <definedName name="K8F1">#REF!</definedName>
    <definedName name="K8F2">#REF!</definedName>
    <definedName name="K9ALO">#REF!</definedName>
    <definedName name="KO" localSheetId="1" hidden="1">#REF!</definedName>
    <definedName name="KO" hidden="1">#REF!</definedName>
    <definedName name="Left_Header" localSheetId="1" hidden="1">#REF!</definedName>
    <definedName name="Left_Header" hidden="1">#REF!</definedName>
    <definedName name="limcount" hidden="1">1</definedName>
    <definedName name="mama" localSheetId="1" hidden="1">#REF!</definedName>
    <definedName name="mama" hidden="1">#REF!</definedName>
    <definedName name="marcolegal">[1]Listado!$T$2:$T$12</definedName>
    <definedName name="met_dep">[1]Listado!$AA$2:$AA$4</definedName>
    <definedName name="ministerios">[2]Listado!$M$2:$M$15</definedName>
    <definedName name="MPsc">#REF!</definedName>
    <definedName name="MunicipioPrestacion">#REF!</definedName>
    <definedName name="MUNICIPIOS">#REF!</definedName>
    <definedName name="NombrePrestador">#REF!</definedName>
    <definedName name="NORTE_DE_SANTANDER">#REF!</definedName>
    <definedName name="NoSuscriptores">#REF!</definedName>
    <definedName name="objetivospolítica">'[2]Objetivos de Política'!$B$2:$B$214</definedName>
    <definedName name="OBS_Data_Col" localSheetId="1" hidden="1">#REF!</definedName>
    <definedName name="OBS_Data_Col" hidden="1">#REF!</definedName>
    <definedName name="Openingpb" localSheetId="1" hidden="1">#REF!</definedName>
    <definedName name="Openingpb" hidden="1">#REF!</definedName>
    <definedName name="OWNER" localSheetId="1" hidden="1">#REF!</definedName>
    <definedName name="OWNER" hidden="1">#REF!</definedName>
    <definedName name="p">#REF!</definedName>
    <definedName name="p.BS" localSheetId="1" hidden="1">#REF!</definedName>
    <definedName name="p.BS" hidden="1">#REF!</definedName>
    <definedName name="p.BSAssumptions" localSheetId="1" hidden="1">#REF!</definedName>
    <definedName name="p.BSAssumptions" hidden="1">#REF!</definedName>
    <definedName name="p.CapStructure" localSheetId="1" hidden="1">#REF!</definedName>
    <definedName name="p.CapStructure" hidden="1">#REF!</definedName>
    <definedName name="p.CashFlow" localSheetId="1" hidden="1">#REF!</definedName>
    <definedName name="p.CashFlow" hidden="1">#REF!</definedName>
    <definedName name="p.Cover" localSheetId="1" hidden="1">#REF!</definedName>
    <definedName name="p.Cover" hidden="1">#REF!</definedName>
    <definedName name="p.Depreciation" localSheetId="1" hidden="1">#REF!</definedName>
    <definedName name="p.Depreciation" hidden="1">#REF!</definedName>
    <definedName name="p.Executive" localSheetId="1" hidden="1">#REF!</definedName>
    <definedName name="p.Executive" hidden="1">#REF!</definedName>
    <definedName name="p.FactSheet" localSheetId="1" hidden="1">#REF!</definedName>
    <definedName name="p.FactSheet" hidden="1">#REF!</definedName>
    <definedName name="p.IS" localSheetId="1" hidden="1">#REF!</definedName>
    <definedName name="p.IS" hidden="1">#REF!</definedName>
    <definedName name="p.ISAssumptions" localSheetId="1" hidden="1">#REF!</definedName>
    <definedName name="p.ISAssumptions" hidden="1">#REF!</definedName>
    <definedName name="p.OpeningBS" localSheetId="1" hidden="1">#REF!</definedName>
    <definedName name="p.OpeningBS" hidden="1">#REF!</definedName>
    <definedName name="p.TaxCalculation" localSheetId="1" hidden="1">#REF!</definedName>
    <definedName name="p.TaxCalculation" hidden="1">#REF!</definedName>
    <definedName name="Pal_Workbook_GUID" hidden="1">"MZ13F7WREF2M259BRMK8ILZK"</definedName>
    <definedName name="PASO" localSheetId="1" hidden="1">{#N/A,#N/A,TRUE,"INGENIERIA";#N/A,#N/A,TRUE,"COMPRAS";#N/A,#N/A,TRUE,"DIRECCION";#N/A,#N/A,TRUE,"RESUMEN"}</definedName>
    <definedName name="PASO" hidden="1">{#N/A,#N/A,TRUE,"INGENIERIA";#N/A,#N/A,TRUE,"COMPRAS";#N/A,#N/A,TRUE,"DIRECCION";#N/A,#N/A,TRUE,"RESUMEN"}</definedName>
    <definedName name="PASS" localSheetId="1" hidden="1">{#N/A,#N/A,TRUE,"INGENIERIA";#N/A,#N/A,TRUE,"COMPRAS";#N/A,#N/A,TRUE,"DIRECCION";#N/A,#N/A,TRUE,"RESUMEN"}</definedName>
    <definedName name="PASS" hidden="1">{#N/A,#N/A,TRUE,"INGENIERIA";#N/A,#N/A,TRUE,"COMPRAS";#N/A,#N/A,TRUE,"DIRECCION";#N/A,#N/A,TRUE,"RESUMEN"}</definedName>
    <definedName name="pg">'[3]Presupuesto General'!$L$8</definedName>
    <definedName name="pgt">'[3]Presupuesto General'!$L$14</definedName>
    <definedName name="PIA" localSheetId="1" hidden="1">#REF!</definedName>
    <definedName name="PIA" hidden="1">#REF!</definedName>
    <definedName name="PLUG" localSheetId="1" hidden="1">#REF!</definedName>
    <definedName name="PLUG" hidden="1">#REF!</definedName>
    <definedName name="pma">[3]MPMA!$F$41</definedName>
    <definedName name="poblado">[1]Listado!$G$2:$G$8</definedName>
    <definedName name="porcentaje">#REF!</definedName>
    <definedName name="PrintEnd" localSheetId="1" hidden="1">#REF!</definedName>
    <definedName name="PrintEnd" hidden="1">#REF!</definedName>
    <definedName name="PrintStart" localSheetId="1" hidden="1">#REF!</definedName>
    <definedName name="PrintStart" hidden="1">#REF!</definedName>
    <definedName name="proceso">[9]procesos!$A$2:$A$73</definedName>
    <definedName name="producto">'[5]Indicadores de Producto'!$B$2:$B$745</definedName>
    <definedName name="programa">'[2]Programa Presupuestal'!$B$2:$B$26</definedName>
    <definedName name="proyecto">[1]Listado!$B$11:$B$17</definedName>
    <definedName name="PTTTT" localSheetId="1" hidden="1">{#N/A,#N/A,TRUE,"INGENIERIA";#N/A,#N/A,TRUE,"COMPRAS";#N/A,#N/A,TRUE,"DIRECCION";#N/A,#N/A,TRUE,"RESUMEN"}</definedName>
    <definedName name="PTTTT" hidden="1">{#N/A,#N/A,TRUE,"INGENIERIA";#N/A,#N/A,TRUE,"COMPRAS";#N/A,#N/A,TRUE,"DIRECCION";#N/A,#N/A,TRUE,"RESUMEN"}</definedName>
    <definedName name="QWE" localSheetId="1" hidden="1">#REF!</definedName>
    <definedName name="QWE" hidden="1">#REF!</definedName>
    <definedName name="r.CashFlow" localSheetId="1" hidden="1">#REF!</definedName>
    <definedName name="r.CashFlow" hidden="1">#REF!</definedName>
    <definedName name="r.Leverage" localSheetId="1" hidden="1">#REF!</definedName>
    <definedName name="r.Leverage" hidden="1">#REF!</definedName>
    <definedName name="r.Liquidity" localSheetId="1" hidden="1">#REF!</definedName>
    <definedName name="r.Liquidity" hidden="1">#REF!</definedName>
    <definedName name="r.Market" localSheetId="1" hidden="1">#REF!</definedName>
    <definedName name="r.Market" hidden="1">#REF!</definedName>
    <definedName name="r.Profitability" localSheetId="1" hidden="1">#REF!</definedName>
    <definedName name="r.Profitability" hidden="1">#REF!</definedName>
    <definedName name="r.Summary" localSheetId="1" hidden="1">#REF!</definedName>
    <definedName name="r.Summary" hidden="1">#REF!</definedName>
    <definedName name="regiones">[2]Listado!$B$2:$B$9</definedName>
    <definedName name="rep">[3]Resumen!$G$29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ws2Unhide" localSheetId="1" hidden="1">#REF!</definedName>
    <definedName name="Rows2Unhide" hidden="1">#REF!</definedName>
    <definedName name="selalternativas">[1]Listado!$S$2:$S$3</definedName>
    <definedName name="sencount" hidden="1">1</definedName>
    <definedName name="SiglaPrestador">#REF!</definedName>
    <definedName name="sm">'[3]Mano de Obra'!$B$2</definedName>
    <definedName name="SOSO" localSheetId="1" hidden="1">#REF!</definedName>
    <definedName name="SOSO" hidden="1">#REF!</definedName>
    <definedName name="Stub" localSheetId="1" hidden="1">#REF!</definedName>
    <definedName name="Stub" hidden="1">#REF!</definedName>
    <definedName name="Stub_Header1" localSheetId="1" hidden="1">#REF!</definedName>
    <definedName name="Stub_Header1" hidden="1">#REF!</definedName>
    <definedName name="Stub_Header2" localSheetId="1" hidden="1">#REF!</definedName>
    <definedName name="Stub_Header2" hidden="1">#REF!</definedName>
    <definedName name="Stub_Header3" localSheetId="1" hidden="1">#REF!</definedName>
    <definedName name="Stub_Header3" hidden="1">#REF!</definedName>
    <definedName name="subprograma">[2]Subprograma!$B$2:$B$87</definedName>
    <definedName name="Supervía" localSheetId="1" hidden="1">{#N/A,#N/A,TRUE,"0001";#N/A,#N/A,TRUE,"0002";#N/A,#N/A,TRUE,"0003";#N/A,#N/A,TRUE,"0004";#N/A,#N/A,TRUE,"0005";#N/A,#N/A,TRUE,"0006";#N/A,#N/A,TRUE,"0007";#N/A,#N/A,TRUE,"0008";#N/A,#N/A,TRUE,"0009";#N/A,#N/A,TRUE,"0010"}</definedName>
    <definedName name="Supervía" hidden="1">{#N/A,#N/A,TRUE,"0001";#N/A,#N/A,TRUE,"0002";#N/A,#N/A,TRUE,"0003";#N/A,#N/A,TRUE,"0004";#N/A,#N/A,TRUE,"0005";#N/A,#N/A,TRUE,"0006";#N/A,#N/A,TRUE,"0007";#N/A,#N/A,TRUE,"0008";#N/A,#N/A,TRUE,"0009";#N/A,#N/A,TRUE,"0010"}</definedName>
    <definedName name="Supervía_1" localSheetId="1" hidden="1">{#N/A,#N/A,TRUE,"0001";#N/A,#N/A,TRUE,"0002";#N/A,#N/A,TRUE,"0003";#N/A,#N/A,TRUE,"0004";#N/A,#N/A,TRUE,"0005";#N/A,#N/A,TRUE,"0006";#N/A,#N/A,TRUE,"0007";#N/A,#N/A,TRUE,"0008";#N/A,#N/A,TRUE,"0009";#N/A,#N/A,TRUE,"0010"}</definedName>
    <definedName name="Supervía_1" hidden="1">{#N/A,#N/A,TRUE,"0001";#N/A,#N/A,TRUE,"0002";#N/A,#N/A,TRUE,"0003";#N/A,#N/A,TRUE,"0004";#N/A,#N/A,TRUE,"0005";#N/A,#N/A,TRUE,"0006";#N/A,#N/A,TRUE,"0007";#N/A,#N/A,TRUE,"0008";#N/A,#N/A,TRUE,"0009";#N/A,#N/A,TRUE,"0010"}</definedName>
    <definedName name="Taxpb" localSheetId="1" hidden="1">#REF!</definedName>
    <definedName name="Taxpb" hidden="1">#REF!</definedName>
    <definedName name="Titlepb" localSheetId="1" hidden="1">#REF!</definedName>
    <definedName name="Titlepb" hidden="1">#REF!</definedName>
    <definedName name="titulo">#REF!</definedName>
    <definedName name="titulo1">#REF!</definedName>
    <definedName name="TOLIMA">#REF!</definedName>
    <definedName name="TRANSPORI" localSheetId="1" hidden="1">{#N/A,#N/A,TRUE,"INGENIERIA";#N/A,#N/A,TRUE,"COMPRAS";#N/A,#N/A,TRUE,"DIRECCION";#N/A,#N/A,TRUE,"RESUMEN"}</definedName>
    <definedName name="TRANSPORI" hidden="1">{#N/A,#N/A,TRUE,"INGENIERIA";#N/A,#N/A,TRUE,"COMPRAS";#N/A,#N/A,TRUE,"DIRECCION";#N/A,#N/A,TRUE,"RESUMEN"}</definedName>
    <definedName name="TRANSPORTE" localSheetId="1" hidden="1">{#N/A,#N/A,TRUE,"INGENIERIA";#N/A,#N/A,TRUE,"COMPRAS";#N/A,#N/A,TRUE,"DIRECCION";#N/A,#N/A,TRUE,"RESUMEN"}</definedName>
    <definedName name="TRANSPORTE" hidden="1">{#N/A,#N/A,TRUE,"INGENIERIA";#N/A,#N/A,TRUE,"COMPRAS";#N/A,#N/A,TRUE,"DIRECCION";#N/A,#N/A,TRUE,"RESUMEN"}</definedName>
    <definedName name="Unidad">[5]Unidades!$A$1:$A$58</definedName>
    <definedName name="unidades">[1]Listado!$AI$2:$AI$59</definedName>
    <definedName name="Unit" localSheetId="1" hidden="1">#REF!</definedName>
    <definedName name="Unit" hidden="1">#REF!</definedName>
    <definedName name="usui">[12]Resumen!$B$31</definedName>
    <definedName name="usut">[0]!usuv</definedName>
    <definedName name="usuv">[11]Resumen!$B$11</definedName>
    <definedName name="uti">'[3]Análisis AIU'!$F$74</definedName>
    <definedName name="uuuu" localSheetId="1" hidden="1">#REF!</definedName>
    <definedName name="uuuu" hidden="1">#REF!</definedName>
    <definedName name="VAUPÉS">[4]PRESUPUESTO!#REF!</definedName>
    <definedName name="via" localSheetId="1" hidden="1">{"via1",#N/A,TRUE,"general";"via2",#N/A,TRUE,"general";"via3",#N/A,TRUE,"general"}</definedName>
    <definedName name="via" hidden="1">{"via1",#N/A,TRUE,"general";"via2",#N/A,TRUE,"general";"via3",#N/A,TRUE,"general"}</definedName>
    <definedName name="via_1" localSheetId="1" hidden="1">{"via1",#N/A,TRUE,"general";"via2",#N/A,TRUE,"general";"via3",#N/A,TRUE,"general"}</definedName>
    <definedName name="via_1" hidden="1">{"via1",#N/A,TRUE,"general";"via2",#N/A,TRUE,"general";"via3",#N/A,TRUE,"general"}</definedName>
    <definedName name="vtp">'[3]Presupuesto General'!$L$23</definedName>
    <definedName name="w" localSheetId="1" hidden="1">#REF!</definedName>
    <definedName name="w" hidden="1">#REF!</definedName>
    <definedName name="wqw" localSheetId="1" hidden="1">#REF!</definedName>
    <definedName name="wqw" hidden="1">#REF!</definedName>
    <definedName name="wrn.ar." localSheetId="1" hidden="1">{#N/A,#N/A,TRUE,"CODIGO DEPENDENCIA"}</definedName>
    <definedName name="wrn.ar." hidden="1">{#N/A,#N/A,TRUE,"CODIGO DEPENDENCIA"}</definedName>
    <definedName name="wrn.Financial._.Statements." localSheetId="1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inancial._.Statements.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inancial._.Statements._1" localSheetId="1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inancial._.Statements._1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ORMATOS." localSheetId="1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wrn.FORMATOS.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wrn.FUll._.Model." localSheetId="1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Ull._.Model.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Ull._.Model._1" localSheetId="1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Ull._.Model._1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GENERAL." localSheetId="1" hidden="1">{"TAB1",#N/A,TRUE,"GENERAL";"TAB2",#N/A,TRUE,"GENERAL";"TAB3",#N/A,TRUE,"GENERAL";"TAB4",#N/A,TRUE,"GENERAL";"TAB5",#N/A,TRUE,"GENERAL"}</definedName>
    <definedName name="wrn.GENERAL." hidden="1">{"TAB1",#N/A,TRUE,"GENERAL";"TAB2",#N/A,TRUE,"GENERAL";"TAB3",#N/A,TRUE,"GENERAL";"TAB4",#N/A,TRUE,"GENERAL";"TAB5",#N/A,TRUE,"GENERAL"}</definedName>
    <definedName name="wrn.GENERAL._1" localSheetId="1" hidden="1">{"TAB1",#N/A,TRUE,"GENERAL";"TAB2",#N/A,TRUE,"GENERAL";"TAB3",#N/A,TRUE,"GENERAL";"TAB4",#N/A,TRUE,"GENERAL";"TAB5",#N/A,TRUE,"GENERAL"}</definedName>
    <definedName name="wrn.GENERAL._1" hidden="1">{"TAB1",#N/A,TRUE,"GENERAL";"TAB2",#N/A,TRUE,"GENERAL";"TAB3",#N/A,TRUE,"GENERAL";"TAB4",#N/A,TRUE,"GENERAL";"TAB5",#N/A,TRUE,"GENERAL"}</definedName>
    <definedName name="wrn.GERENCIA." localSheetId="1" hidden="1">{#N/A,#N/A,TRUE,"INGENIERIA";#N/A,#N/A,TRUE,"COMPRAS";#N/A,#N/A,TRUE,"DIRECCION";#N/A,#N/A,TRUE,"RESUMEN"}</definedName>
    <definedName name="wrn.GERENCIA." hidden="1">{#N/A,#N/A,TRUE,"INGENIERIA";#N/A,#N/A,TRUE,"COMPRAS";#N/A,#N/A,TRUE,"DIRECCION";#N/A,#N/A,TRUE,"RESUMEN"}</definedName>
    <definedName name="wrn.Restructuring._.Summaries." localSheetId="1" hidden="1">{#N/A,#N/A,TRUE,"Transaction Summary";#N/A,#N/A,TRUE,"Restructuring Sensitivities";#N/A,#N/A,TRUE,"DCF";#N/A,#N/A,TRUE,"IRR";#N/A,#N/A,TRUE,"Debt Capacity"}</definedName>
    <definedName name="wrn.Restructuring._.Summaries." hidden="1">{#N/A,#N/A,TRUE,"Transaction Summary";#N/A,#N/A,TRUE,"Restructuring Sensitivities";#N/A,#N/A,TRUE,"DCF";#N/A,#N/A,TRUE,"IRR";#N/A,#N/A,TRUE,"Debt Capacity"}</definedName>
    <definedName name="wrn.Restructuring._.Summaries._1" localSheetId="1" hidden="1">{#N/A,#N/A,TRUE,"Transaction Summary";#N/A,#N/A,TRUE,"Restructuring Sensitivities";#N/A,#N/A,TRUE,"DCF";#N/A,#N/A,TRUE,"IRR";#N/A,#N/A,TRUE,"Debt Capacity"}</definedName>
    <definedName name="wrn.Restructuring._.Summaries._1" hidden="1">{#N/A,#N/A,TRUE,"Transaction Summary";#N/A,#N/A,TRUE,"Restructuring Sensitivities";#N/A,#N/A,TRUE,"DCF";#N/A,#N/A,TRUE,"IRR";#N/A,#N/A,TRUE,"Debt Capacity"}</definedName>
    <definedName name="wrn.resumen." localSheetId="1" hidden="1">{"total",#N/A,FALSE,"TD 0% ";"total",#N/A,FALSE,"TD 12%";"total",#N/A,FALSE,"TD 10%"}</definedName>
    <definedName name="wrn.resumen." hidden="1">{"total",#N/A,FALSE,"TD 0% ";"total",#N/A,FALSE,"TD 12%";"total",#N/A,FALSE,"TD 10%"}</definedName>
    <definedName name="wrn.via." localSheetId="1" hidden="1">{"via1",#N/A,TRUE,"general";"via2",#N/A,TRUE,"general";"via3",#N/A,TRUE,"general"}</definedName>
    <definedName name="wrn.via." hidden="1">{"via1",#N/A,TRUE,"general";"via2",#N/A,TRUE,"general";"via3",#N/A,TRUE,"general"}</definedName>
    <definedName name="wrn.via._1" localSheetId="1" hidden="1">{"via1",#N/A,TRUE,"general";"via2",#N/A,TRUE,"general";"via3",#N/A,TRUE,"general"}</definedName>
    <definedName name="wrn.via._1" hidden="1">{"via1",#N/A,TRUE,"general";"via2",#N/A,TRUE,"general";"via3",#N/A,TRUE,"general"}</definedName>
    <definedName name="XXXXX" localSheetId="1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XXXXX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XXXXXX" localSheetId="1" hidden="1">{#N/A,#N/A,TRUE,"INGENIERIA";#N/A,#N/A,TRUE,"COMPRAS";#N/A,#N/A,TRUE,"DIRECCION";#N/A,#N/A,TRUE,"RESUMEN"}</definedName>
    <definedName name="XXXXXX" hidden="1">{#N/A,#N/A,TRUE,"INGENIERIA";#N/A,#N/A,TRUE,"COMPRAS";#N/A,#N/A,TRUE,"DIRECCION";#N/A,#N/A,TRUE,"RESUMEN"}</definedName>
    <definedName name="xyz" localSheetId="1" hidden="1">#REF!</definedName>
    <definedName name="xyz" hidden="1">#REF!</definedName>
    <definedName name="yyyyyy" localSheetId="1" hidden="1">#REF!</definedName>
    <definedName name="yyyyyy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79" l="1"/>
  <c r="G4" i="78"/>
  <c r="B10" i="77" l="1"/>
  <c r="C10" i="77"/>
  <c r="E10" i="77"/>
  <c r="B11" i="77"/>
  <c r="C11" i="77"/>
  <c r="E11" i="77"/>
  <c r="B12" i="77"/>
  <c r="C12" i="77"/>
  <c r="E12" i="77"/>
  <c r="B13" i="77"/>
  <c r="C13" i="77"/>
  <c r="E13" i="77"/>
  <c r="B4" i="79" l="1"/>
  <c r="C3" i="79"/>
  <c r="B4" i="78"/>
  <c r="C3" i="78"/>
  <c r="F44" i="79"/>
  <c r="B44" i="79"/>
  <c r="F43" i="79"/>
  <c r="B43" i="79"/>
  <c r="B36" i="79"/>
  <c r="C29" i="79"/>
  <c r="B29" i="79"/>
  <c r="E24" i="79"/>
  <c r="C24" i="79"/>
  <c r="B24" i="79"/>
  <c r="E23" i="79"/>
  <c r="C23" i="79"/>
  <c r="B23" i="79"/>
  <c r="C22" i="79"/>
  <c r="B22" i="79"/>
  <c r="E21" i="79"/>
  <c r="C21" i="79"/>
  <c r="B21" i="79"/>
  <c r="E20" i="79"/>
  <c r="C20" i="79"/>
  <c r="B20" i="79"/>
  <c r="E19" i="79"/>
  <c r="C19" i="79"/>
  <c r="B19" i="79"/>
  <c r="E18" i="79"/>
  <c r="C18" i="79"/>
  <c r="B18" i="79"/>
  <c r="E17" i="79"/>
  <c r="C17" i="79"/>
  <c r="B17" i="79"/>
  <c r="E16" i="79"/>
  <c r="C16" i="79"/>
  <c r="B16" i="79"/>
  <c r="E15" i="79"/>
  <c r="C15" i="79"/>
  <c r="B15" i="79"/>
  <c r="E14" i="79"/>
  <c r="C14" i="79"/>
  <c r="B14" i="79"/>
  <c r="E13" i="79"/>
  <c r="C13" i="79"/>
  <c r="B13" i="79"/>
  <c r="E12" i="79"/>
  <c r="C12" i="79"/>
  <c r="B12" i="79"/>
  <c r="E11" i="79"/>
  <c r="C11" i="79"/>
  <c r="B11" i="79"/>
  <c r="E10" i="79"/>
  <c r="C10" i="79"/>
  <c r="B10" i="79"/>
  <c r="E9" i="79"/>
  <c r="C9" i="79"/>
  <c r="B9" i="79"/>
  <c r="E8" i="79"/>
  <c r="C8" i="79"/>
  <c r="B8" i="79"/>
  <c r="B1" i="79"/>
  <c r="F44" i="78"/>
  <c r="B44" i="78"/>
  <c r="F43" i="78"/>
  <c r="B43" i="78"/>
  <c r="B36" i="78"/>
  <c r="C29" i="78"/>
  <c r="B29" i="78"/>
  <c r="E24" i="78"/>
  <c r="C24" i="78"/>
  <c r="B24" i="78"/>
  <c r="E23" i="78"/>
  <c r="C23" i="78"/>
  <c r="B23" i="78"/>
  <c r="C22" i="78"/>
  <c r="B22" i="78"/>
  <c r="E21" i="78"/>
  <c r="C21" i="78"/>
  <c r="B21" i="78"/>
  <c r="E20" i="78"/>
  <c r="C20" i="78"/>
  <c r="B20" i="78"/>
  <c r="E19" i="78"/>
  <c r="C19" i="78"/>
  <c r="B19" i="78"/>
  <c r="E18" i="78"/>
  <c r="C18" i="78"/>
  <c r="B18" i="78"/>
  <c r="E17" i="78"/>
  <c r="C17" i="78"/>
  <c r="B17" i="78"/>
  <c r="E16" i="78"/>
  <c r="C16" i="78"/>
  <c r="B16" i="78"/>
  <c r="E15" i="78"/>
  <c r="C15" i="78"/>
  <c r="B15" i="78"/>
  <c r="E14" i="78"/>
  <c r="C14" i="78"/>
  <c r="B14" i="78"/>
  <c r="E13" i="78"/>
  <c r="C13" i="78"/>
  <c r="B13" i="78"/>
  <c r="E12" i="78"/>
  <c r="C12" i="78"/>
  <c r="B12" i="78"/>
  <c r="E11" i="78"/>
  <c r="C11" i="78"/>
  <c r="B11" i="78"/>
  <c r="E10" i="78"/>
  <c r="C10" i="78"/>
  <c r="B10" i="78"/>
  <c r="E9" i="78"/>
  <c r="C9" i="78"/>
  <c r="B9" i="78"/>
  <c r="E8" i="78"/>
  <c r="C8" i="78"/>
  <c r="B8" i="78"/>
  <c r="B1" i="78"/>
  <c r="B4" i="77"/>
  <c r="C3" i="77"/>
  <c r="B34" i="77"/>
  <c r="B33" i="77"/>
  <c r="B26" i="77"/>
  <c r="F19" i="77"/>
  <c r="F33" i="77" s="1"/>
  <c r="C19" i="77"/>
  <c r="B19" i="77"/>
  <c r="E9" i="77"/>
  <c r="C9" i="77"/>
  <c r="B9" i="77"/>
  <c r="E8" i="77"/>
  <c r="C8" i="77"/>
  <c r="B8" i="77"/>
  <c r="G4" i="77"/>
  <c r="B1" i="77"/>
  <c r="D26" i="77" l="1"/>
  <c r="F34" i="77"/>
  <c r="E22" i="78" l="1"/>
  <c r="D36" i="78" s="1"/>
  <c r="E22" i="79"/>
  <c r="D36" i="79" s="1"/>
  <c r="F8" i="77" l="1"/>
  <c r="F9" i="77"/>
  <c r="G9" i="77" s="1"/>
  <c r="F10" i="77" l="1"/>
  <c r="G10" i="77" s="1"/>
  <c r="F11" i="77"/>
  <c r="G11" i="77" s="1"/>
  <c r="F12" i="77"/>
  <c r="G12" i="77" s="1"/>
  <c r="F13" i="77"/>
  <c r="G13" i="77" s="1"/>
  <c r="F13" i="78"/>
  <c r="G13" i="78" s="1"/>
  <c r="F13" i="79"/>
  <c r="G13" i="79" s="1"/>
  <c r="F22" i="79"/>
  <c r="G22" i="79" s="1"/>
  <c r="F22" i="78"/>
  <c r="G22" i="78" s="1"/>
  <c r="F16" i="78"/>
  <c r="G16" i="78" s="1"/>
  <c r="F16" i="79"/>
  <c r="G16" i="79" s="1"/>
  <c r="F20" i="78"/>
  <c r="G20" i="78" s="1"/>
  <c r="F20" i="79"/>
  <c r="G20" i="79" s="1"/>
  <c r="F17" i="79"/>
  <c r="G17" i="79" s="1"/>
  <c r="F17" i="78"/>
  <c r="G17" i="78" s="1"/>
  <c r="F14" i="78"/>
  <c r="G14" i="78" s="1"/>
  <c r="F14" i="79"/>
  <c r="G14" i="79" s="1"/>
  <c r="F23" i="79"/>
  <c r="G23" i="79" s="1"/>
  <c r="F23" i="78"/>
  <c r="G23" i="78" s="1"/>
  <c r="F18" i="78"/>
  <c r="G18" i="78" s="1"/>
  <c r="F18" i="79"/>
  <c r="G18" i="79" s="1"/>
  <c r="F12" i="78"/>
  <c r="G12" i="78" s="1"/>
  <c r="F12" i="79"/>
  <c r="G12" i="79" s="1"/>
  <c r="F24" i="79"/>
  <c r="G24" i="79" s="1"/>
  <c r="F24" i="78"/>
  <c r="G24" i="78" s="1"/>
  <c r="F9" i="79"/>
  <c r="G9" i="79" s="1"/>
  <c r="F9" i="78"/>
  <c r="G9" i="78" s="1"/>
  <c r="F10" i="78"/>
  <c r="G10" i="78" s="1"/>
  <c r="F10" i="79"/>
  <c r="G10" i="79" s="1"/>
  <c r="F11" i="79"/>
  <c r="G11" i="79" s="1"/>
  <c r="F11" i="78"/>
  <c r="G11" i="78" s="1"/>
  <c r="F8" i="78"/>
  <c r="G8" i="78" s="1"/>
  <c r="F8" i="79"/>
  <c r="G8" i="79" s="1"/>
  <c r="F15" i="79"/>
  <c r="G15" i="79" s="1"/>
  <c r="F15" i="78"/>
  <c r="G15" i="78" s="1"/>
  <c r="G8" i="77"/>
  <c r="G15" i="77" l="1"/>
  <c r="F21" i="79"/>
  <c r="G21" i="79" s="1"/>
  <c r="F21" i="78"/>
  <c r="G21" i="78" s="1"/>
  <c r="F19" i="79"/>
  <c r="G19" i="79" s="1"/>
  <c r="F19" i="78"/>
  <c r="G19" i="78" s="1"/>
  <c r="G25" i="78" l="1"/>
  <c r="G25" i="79"/>
  <c r="F36" i="78" l="1"/>
  <c r="G36" i="78" s="1"/>
  <c r="F36" i="79"/>
  <c r="G36" i="79" s="1"/>
  <c r="G39" i="79" s="1"/>
  <c r="F26" i="77"/>
  <c r="G26" i="77" s="1"/>
  <c r="G29" i="77" s="1"/>
  <c r="G39" i="78" l="1"/>
  <c r="D29" i="79" l="1"/>
  <c r="G29" i="79" s="1"/>
  <c r="G32" i="79" s="1"/>
  <c r="D19" i="77"/>
  <c r="G19" i="77" s="1"/>
  <c r="G22" i="77" s="1"/>
  <c r="D29" i="78"/>
  <c r="G29" i="78" s="1"/>
  <c r="G32" i="78" s="1"/>
  <c r="C43" i="78" l="1"/>
  <c r="C33" i="77"/>
  <c r="C43" i="79"/>
  <c r="D33" i="77"/>
  <c r="D44" i="78"/>
  <c r="D44" i="79"/>
  <c r="D43" i="78"/>
  <c r="D43" i="79"/>
  <c r="D34" i="77"/>
  <c r="G43" i="79" l="1"/>
  <c r="G33" i="77"/>
  <c r="G43" i="78"/>
  <c r="C44" i="79" l="1"/>
  <c r="G44" i="79" s="1"/>
  <c r="C44" i="78"/>
  <c r="G44" i="78" s="1"/>
  <c r="C34" i="77"/>
  <c r="G34" i="77" s="1"/>
  <c r="G46" i="78" l="1"/>
  <c r="G48" i="78" s="1"/>
  <c r="G46" i="79"/>
  <c r="G48" i="79" s="1"/>
  <c r="G36" i="77"/>
  <c r="G38" i="7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2955A10E-9C19-4941-BD27-008B78B15BE5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18" authorId="0" shapeId="0" xr:uid="{70562AA2-F7A4-4C46-8F6D-68F777290D59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5" authorId="0" shapeId="0" xr:uid="{85B36DCE-05AE-4291-B84F-9FD63A5E82CA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2" authorId="0" shapeId="0" xr:uid="{4FD81905-47C4-48DD-82A1-D7658FD09E72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857C7914-3757-43CE-8FB8-685C9A9C6C06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8" authorId="0" shapeId="0" xr:uid="{F895B2DF-62FD-4521-8673-0F466EFFA9B1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5" authorId="0" shapeId="0" xr:uid="{8E1C7C91-0298-4191-9495-17E58803A910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42" authorId="0" shapeId="0" xr:uid="{E41376E7-EE9F-41DD-9D09-FEA9FCAFFEAD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FD77471A-CA9B-4AB2-987A-7C6A027848B8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8" authorId="0" shapeId="0" xr:uid="{32A202CA-8E9B-4A7F-B1F5-98E628210557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5" authorId="0" shapeId="0" xr:uid="{B35A20F9-25DB-42C4-8E8B-C1EB83B4AFBF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42" authorId="0" shapeId="0" xr:uid="{D8071445-120A-418D-8EBF-85CA196589F3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sharedStrings.xml><?xml version="1.0" encoding="utf-8"?>
<sst xmlns="http://schemas.openxmlformats.org/spreadsheetml/2006/main" count="871" uniqueCount="186">
  <si>
    <t>Tipo</t>
  </si>
  <si>
    <t>Descripción</t>
  </si>
  <si>
    <t>Rendimiento</t>
  </si>
  <si>
    <t>Cantidad</t>
  </si>
  <si>
    <t>UNIDAD</t>
  </si>
  <si>
    <t>Herramienta menor</t>
  </si>
  <si>
    <t>UN</t>
  </si>
  <si>
    <t>GPS</t>
  </si>
  <si>
    <t>Camara y comunicaciones</t>
  </si>
  <si>
    <t>Herramienta Menor Electricista</t>
  </si>
  <si>
    <t>Herramienta para hoyar</t>
  </si>
  <si>
    <t>HORA</t>
  </si>
  <si>
    <t>Código</t>
  </si>
  <si>
    <t>Electricista</t>
  </si>
  <si>
    <t>Ayudante</t>
  </si>
  <si>
    <t>Topografo</t>
  </si>
  <si>
    <t>Oficial de obra</t>
  </si>
  <si>
    <t>Soldador</t>
  </si>
  <si>
    <t>MATERIALES</t>
  </si>
  <si>
    <t>Unidad</t>
  </si>
  <si>
    <t>Vr. Unitario</t>
  </si>
  <si>
    <t>Vr. Parcial</t>
  </si>
  <si>
    <t>und</t>
  </si>
  <si>
    <t>Pasaje terrestre</t>
  </si>
  <si>
    <t>Carga terrestre desde Bogotá D.C. hasta Usuario, incluye cargues, descargues, cruces de río, transporte semoviente, transporte fluvia, transporte en vehículo de carga pesada y liviano y cualquier otro tranposte.</t>
  </si>
  <si>
    <t xml:space="preserve">Carga Material Cantera hasta Veredas </t>
  </si>
  <si>
    <t>Peso</t>
  </si>
  <si>
    <t xml:space="preserve">Estructura de soporte </t>
  </si>
  <si>
    <t>Ángulo galvanizado 35x35x3 mm 
(1-1/2"x1-1/2"x1/8")
ASTM A572, Gr. 50</t>
  </si>
  <si>
    <t>Ángulo galvanizado 50x50x6,35 mm
(2"x2"x1/4")
ASTM A572, Gr. 50</t>
  </si>
  <si>
    <t>Ángulo galvanizado 60x60x6,35 mm
(2-1/2"x2-1/2"x1/4")
ASTM A572, Gr. 50</t>
  </si>
  <si>
    <t>ITEM</t>
  </si>
  <si>
    <t>DESCRIPCION</t>
  </si>
  <si>
    <t>CANTIDAD</t>
  </si>
  <si>
    <t>VALOR UNITARIO</t>
  </si>
  <si>
    <t>VALOR PARCIAL</t>
  </si>
  <si>
    <t>EQ. &amp; HERRAM.</t>
  </si>
  <si>
    <t>TRANSPORTE</t>
  </si>
  <si>
    <t>MOC</t>
  </si>
  <si>
    <t>MONC</t>
  </si>
  <si>
    <t>VR. UNITARIO</t>
  </si>
  <si>
    <t>VR. PARCIAL</t>
  </si>
  <si>
    <t>Implementar y poner en funcionamiento equipos para la operación fotovoltaica</t>
  </si>
  <si>
    <t>ADMINISTRACIÓN</t>
  </si>
  <si>
    <t>IMPREVISTOS</t>
  </si>
  <si>
    <t>UTILIDAD</t>
  </si>
  <si>
    <t>IVA DE UTILIDAD</t>
  </si>
  <si>
    <t>TOTAL COSTOS INDIRECTOS (AIU)</t>
  </si>
  <si>
    <t>VALOR CONSTRUCCIÓN (COSTOS DIRECTOS +  COSTOS INDIRECTOS)</t>
  </si>
  <si>
    <t>REALIZAR GESTION SOCIAL (% CON RESPECTO A LOS COSTOS DIRECTOS)</t>
  </si>
  <si>
    <t>IMPLEMENTAR PLAN DE MANEJO AMBIENTAL (% CON RESPECTO A LOS COSTOS DIRECTOS)</t>
  </si>
  <si>
    <t>VALOR COSTO / USUARIO</t>
  </si>
  <si>
    <t>PRESUPUESTO GENERAL</t>
  </si>
  <si>
    <t xml:space="preserve">CONSTRUCCIÓN DE PROYECTO PARA DAR SOLUCIÓN ENERGÉTICA SOSTENIBLE A COMUNIDADES EN LA ZONA RURAL DEL MUNICIPIO DE INZA, DEPARTAMENTO DEL CAUCA  </t>
  </si>
  <si>
    <t>1.1</t>
  </si>
  <si>
    <t>Realizar Replanteo de obra</t>
  </si>
  <si>
    <t>1.2</t>
  </si>
  <si>
    <t>Suministro, transporte e instalación de Panel Solar de 670 W Mono PERC ( 3 unidades) incluido en TIER-1 incluye, cable solar XLPE 6mm2, par de conectores MC4 y caja de conexión IP68 con diodos de paso con las siguientes características: ƞ ≥ 20%; tolerancia +3% condiciones STC. Garantía de producción a 12 años ≥ 90% y ≥ 80% a 25 años, temperatura de trabajo de -40ºC +80ºC, IEC61205. Certificación de conformidad de producto RETIE</t>
  </si>
  <si>
    <t>1.3</t>
  </si>
  <si>
    <t>Acometida principal eléctrica subterránea desde los módulos solares hasta el gabinete de diseño especial. Incluye: Hasta 6 m de tubería PVC de 3/4" inmersa dentro del tubo de soporte del panel y subterránea, hasta 2 m de tubería IMC de 3/4" a la vista hasta llegar al gabinete, 2 curvas PVC de 3/4", 2 terminales para tubo IMC de 3/4", 2 curvas galvanizada IMC de 3/4" y hasta 16 m de cable 10 AWG XLPE, 7 m de cable de cobre desnudo No. 6 AWG y accesorios de conexión.</t>
  </si>
  <si>
    <t xml:space="preserve">Suministro e instalación de gabinete autosoportado en lámina galvanizada de 598 mm de ancho x 840 mm de alto x 460 mm de fondo en lámina CR calibre 18, con pintura electrostática gris rall 70-32,  accesorios, conexionado, cableado, canalización, fijación y protecciones eléctricas incluye DPS de BT, para el alojamiento de equipos y accesorios, tipo interior.
Todas las puertas deberán abrir únicamente en sentido lateral mínimo 120° respecto a la sección horizontal superior del armario, deben poseer una agarradera que facilite su accionamiento y las bisagras deben ser galvanizadas, cromadas, niqueladas o en acero inoxidable, bronce o aluminio suficientemente fuertes para asegurar rígidamente la puerta de la estructura e instaladas sin que pierdan el recubrimiento protector IP 33.
El encerramiento metálico deberá estar debidamente marcado y cumplir con los requerimientos mínimos de seguridad definidos por el RETIE numeral 20.23. </t>
  </si>
  <si>
    <t>Suministro e instalación de regulador (controlador) de carga, 50A/48V MPPT Solar, eficiencia mínima del 96%, debe ser apto para cargar baterías tipo LiFePO4. Con todas las protecciones eléctricas necesarias en caso de sobrecarga, cortocircuito, advertencia de alto voltaje</t>
  </si>
  <si>
    <t>Suministro e Instalación de batería de ión - litio tipo fosfato de hierro (LiFePO4) de ciclo profundo de 120 Ah – 51.2 VDC - ≥6000 ciclos hasta el 80% DOD, con BMS integrad</t>
  </si>
  <si>
    <t>Suministro e instalación de inversor tipo "off-grid" onda senoidal pura, potencia de 2000 W, 48 VDC entrada - 120 VAC salida, f=60 Hz, debe garantizar protección y desconexión por bajo voltaje en la batería, protección contra sobrecarga</t>
  </si>
  <si>
    <t>Suministro e instalación de inversor tipo "off-grid" onda senoidal pura, potencia de 3000 W, 48 VDC entrada - 120 VAC salida, f=60 Hz, debe garantizar protección y desconexión por bajo voltaje en la batería, protección contra sobrecarga</t>
  </si>
  <si>
    <t>Sistema de puesta a tierra con una varilla de cobre 5/8" x 2,4m, bajante en cable de cobre desnudo temple duro o verde Nº 6, con soldadura exotérmica y tratamiento de suelos, caja de inspección de 30 x 30 cm.</t>
  </si>
  <si>
    <t>Estructura de soporte para paneles solares</t>
  </si>
  <si>
    <t>2.1</t>
  </si>
  <si>
    <t>Suministro e instalación de poste reforzado en fibra de vidrio de h=4m, 510kgf. contiene: tapa en la cima y base, soporte metálico galvanizado fijo para 3 paneles solares y cimentación en concreto reforzado según diseño (incluye excavacion),</t>
  </si>
  <si>
    <t>2.2</t>
  </si>
  <si>
    <t>Excavación de zanja para acometida principal en zona verde, de 20 cm de ancho x 60 cm de profundidad y hasta 3 m de longitud. Se utilizará para relleno, el mismo material excavado.</t>
  </si>
  <si>
    <t>Implementar Sistema de medición y gestión de energía</t>
  </si>
  <si>
    <t>3.1</t>
  </si>
  <si>
    <t>Suministro e instalación de Medidor prepago monofásico bifilar 5 (80) A, 120 V, calibrado. Incluye sistema de  gestión de recaudo y equipos de comunicación standalone.</t>
  </si>
  <si>
    <t>Implementar Instalaciones Internas</t>
  </si>
  <si>
    <t>4.1</t>
  </si>
  <si>
    <t>Instalaciones Internas que incluyan 4 salidas de alumbrado y 4 tomacorrientes. Se considera implementación de hasta 20 metros de tubería EMT de 3/4" y hasta 66 mts de cable de cobre aislado THHN No. 12 AWG</t>
  </si>
  <si>
    <t>Instalaciones Internas para centro de salud que incluyan 5 salidas de alumbrado y 6 tomacorrientes. Se considera implementación de hasta 25 metros de tubería EMT de 3/4" y hasta 90 mts de cable de cobre aislado THHN No. 12 AWG</t>
  </si>
  <si>
    <t>Instalaciones Internas para institución educativa que incluyan 14 salidas de alumbrado y 10 tomacorrientes. Se considera implementación de hasta 50 metros de tubería EMT de 3/4" y hasta 156 mts de cable de cobre aislado THHN No. 12 AWG</t>
  </si>
  <si>
    <t>TOTAL COSTOS DIRECTOS</t>
  </si>
  <si>
    <t xml:space="preserve">COSTO TOTAL DEL PROYECTO </t>
  </si>
  <si>
    <t xml:space="preserve">No. USUARIOS </t>
  </si>
  <si>
    <t xml:space="preserve">ITEM: </t>
  </si>
  <si>
    <t>UNIDAD:</t>
  </si>
  <si>
    <t xml:space="preserve">  I.  MATERIALES</t>
  </si>
  <si>
    <t>SUBTOTAL:</t>
  </si>
  <si>
    <t xml:space="preserve"> II.  EQUIPO Y HERRAMIENTA</t>
  </si>
  <si>
    <t>Tarifa/día</t>
  </si>
  <si>
    <t>III.  TRANSPORTE</t>
  </si>
  <si>
    <t>No. Personas</t>
  </si>
  <si>
    <t>Tarifa / Persona</t>
  </si>
  <si>
    <t>Alquiler motocicleta con conductor, valor diario</t>
  </si>
  <si>
    <t xml:space="preserve">IV.  MANO DE OBRA </t>
  </si>
  <si>
    <t>Jornal</t>
  </si>
  <si>
    <t>Fac. Pres.</t>
  </si>
  <si>
    <t xml:space="preserve">TOTAL COSTO DIRECTO: </t>
  </si>
  <si>
    <t>Tarifa / Kg</t>
  </si>
  <si>
    <t>KG</t>
  </si>
  <si>
    <t>Concreto (21 Mpa)</t>
  </si>
  <si>
    <t>Desperdicio 5%</t>
  </si>
  <si>
    <t>Acero de refuerzo estructural</t>
  </si>
  <si>
    <t>Desperdicio 15%</t>
  </si>
  <si>
    <t>ML</t>
  </si>
  <si>
    <t>Conector MC4 (Macho o Hembra)</t>
  </si>
  <si>
    <t>Riel DIN 35 mm x 7.5 mm</t>
  </si>
  <si>
    <t xml:space="preserve">Interruptor termomagnético 50A 2P 500 VDC 6 Ka </t>
  </si>
  <si>
    <t>DPS Tipo 2 500 Uc Up 2,5 kV 18-40 kA</t>
  </si>
  <si>
    <t>Borna para ponchar varios calibres y terminales</t>
  </si>
  <si>
    <t>Batería de LiFePO4 51.2V - 120 Ah,6000 ciclos con DOD 80%, incluido BMS</t>
  </si>
  <si>
    <t>Terminales para batería. Par</t>
  </si>
  <si>
    <t>JG</t>
  </si>
  <si>
    <t>Tomacorriente doble con polo a tierra</t>
  </si>
  <si>
    <t>Caja PVC 2" x 4"</t>
  </si>
  <si>
    <t>Varilla de cobre 5/8 x 2.4 m</t>
  </si>
  <si>
    <t>Caja de inspección 30x30 cm con tapa</t>
  </si>
  <si>
    <t>Abrazadera metálica galvanizada doble ala 3/4"</t>
  </si>
  <si>
    <t>Tuberia conduit PVC tipo A 3/4"</t>
  </si>
  <si>
    <t>Agua</t>
  </si>
  <si>
    <t>L</t>
  </si>
  <si>
    <t>Agregado grueso (grava, grava triturada y/o roca triturada)</t>
  </si>
  <si>
    <t>m3</t>
  </si>
  <si>
    <t>Agregado fino para concreto (tamaño máximo 4,75mm - arena natural o trituración de roca, gravas, y/o escorias)</t>
  </si>
  <si>
    <t>Cemento hidráulico tipo ART</t>
  </si>
  <si>
    <t>kg</t>
  </si>
  <si>
    <t xml:space="preserve">Poste en poliéster reforzado con fibra de vidrio (PRFV) ASCE 104/ASTM D4923, h=4m, 510kgf. </t>
  </si>
  <si>
    <t>Cinta roja</t>
  </si>
  <si>
    <t>Tablero de distribución 1Ø - 3H de 4 circuitos</t>
  </si>
  <si>
    <t>Interruptor termomagnético enchufable 1 x 20 A, 120 VAC - 10 KA</t>
  </si>
  <si>
    <t>Caja PVC 4" x 4" con tapa lisa</t>
  </si>
  <si>
    <t>Plafón de losa</t>
  </si>
  <si>
    <t>Interruptor sencillo</t>
  </si>
  <si>
    <t>Conector tipo resorte No 12 AWG</t>
  </si>
  <si>
    <t>Cable Cu THHN 12 AWG</t>
  </si>
  <si>
    <t>Tornillo metálico galvanizado 1/4" x 1" con arandela</t>
  </si>
  <si>
    <t>Caja PVC Octagonal</t>
  </si>
  <si>
    <t>Cable Cu solar XLPE 10 AWG 1kV 120 °C</t>
  </si>
  <si>
    <t>Cable Cu THHN 10 AWG</t>
  </si>
  <si>
    <t>Uniones, curvas y terminales IMC. Varios calibres</t>
  </si>
  <si>
    <t>Tuberia conduit IMC 3/4"</t>
  </si>
  <si>
    <t>Barra bornera tierra con soporte plástico riel din de 10 cm</t>
  </si>
  <si>
    <t>Barra de cobre 12x2x100 mm (incluye aisladores)</t>
  </si>
  <si>
    <t xml:space="preserve">Canaleta ranurada dexon 25 x 40 mm </t>
  </si>
  <si>
    <t>Cinta de amarre dexon 10 cm color blanco</t>
  </si>
  <si>
    <t>Gabinete metálico con puerta y chapa para equipos y conexiones DC/AC de 598 mm de ancho, 840 mm de alto, 460 cm de fondo (incluye doblefondo, angeos, diseño y fabricación a la medida de los componentes), con soporte interior para batería 48V/100Ah)</t>
  </si>
  <si>
    <t>Marcador tipo anillo ar2 (+, -, L, N,T) x 20 Piezas</t>
  </si>
  <si>
    <t>Tornillo autoperforante de cabeza estrella 1/4" x 1/4"</t>
  </si>
  <si>
    <t xml:space="preserve">Interruptor termomagnético 25A 1P 120 VAC 10 Ka </t>
  </si>
  <si>
    <t>Controlador de carga MPPT 48 VDC capacidad 50 A</t>
  </si>
  <si>
    <t>Inversor de onda senoidal pura 48 VDC / 120 VAC -  2000 VA, FP=1</t>
  </si>
  <si>
    <t>Malla electrosoldada 150x150x5mm ASTM 706</t>
  </si>
  <si>
    <t>Barraje de cobre tropicalizado de 30 A para 6 conexiones</t>
  </si>
  <si>
    <t>Servidor (Pantalla-Teclado-Mouse)</t>
  </si>
  <si>
    <t>UPS  Servidor</t>
  </si>
  <si>
    <t>Cable Cu solar XLPE 6mm 1kV 120 °C</t>
  </si>
  <si>
    <t>Cable Cu THHN 6 AWG</t>
  </si>
  <si>
    <t>Bentonita mejorada</t>
  </si>
  <si>
    <t>BULTO</t>
  </si>
  <si>
    <t>Cable Cu THHN 8 AWG</t>
  </si>
  <si>
    <t>Soldadura exotermica 115 gr</t>
  </si>
  <si>
    <t>Medidor Prepago 120V 5-80A</t>
  </si>
  <si>
    <t xml:space="preserve">Plataforma de Recaudo </t>
  </si>
  <si>
    <t>Datafono Telpo  Local</t>
  </si>
  <si>
    <t xml:space="preserve"> Software Datafono Telpo Local</t>
  </si>
  <si>
    <t>Datafono Telpo  Viajero</t>
  </si>
  <si>
    <t xml:space="preserve"> Software Datafono Telpo Viajero</t>
  </si>
  <si>
    <t>Entrenamiento y puesta en marcha plataforma (virtual)</t>
  </si>
  <si>
    <t>Entrenamiento y puesta en marcha servidor de captura (virtual)</t>
  </si>
  <si>
    <t>Módulo solar fotovoltaico monocristalino tipo PERC "Half Cell" TIER 1 de 670 Wp</t>
  </si>
  <si>
    <t>Caja medidor pequeña con interruptor magnetico</t>
  </si>
  <si>
    <t>Datasol DC Wifi (inlcuye 2 tarjetas Mifare)</t>
  </si>
  <si>
    <t>Aplicativo servidor de captura datalogger</t>
  </si>
  <si>
    <t>App Software Android Lectura informacion medidores (Hasta 4 Dispositivos)</t>
  </si>
  <si>
    <t>caja de conexión IP 68</t>
  </si>
  <si>
    <t xml:space="preserve">Interruptor termomagnético 30A 2P 500 VDC 6 Ka </t>
  </si>
  <si>
    <t>Tubo conduit metalico EMT 3/4"</t>
  </si>
  <si>
    <t>Unión conduit metalica EMT 3/4"</t>
  </si>
  <si>
    <t>Terminal conduit metalica EMT 3/4"</t>
  </si>
  <si>
    <t>Curva 90 x 3/4 pulgada conduit PVC</t>
  </si>
  <si>
    <t>m2</t>
  </si>
  <si>
    <t>Platina ASTM A36 300x300, e=9,53mm</t>
  </si>
  <si>
    <t xml:space="preserve">Platina ASTM A36 200 x 50, e=6,35mm </t>
  </si>
  <si>
    <t>Soldadura electrodo E7018</t>
  </si>
  <si>
    <t xml:space="preserve">Perno ASTM A325 galvanizado 3/8", L=8" </t>
  </si>
  <si>
    <t xml:space="preserve">Tornillo metálico galvanizado 13x38mm </t>
  </si>
  <si>
    <t>Cable Cu THHN 6 AWG Verde</t>
  </si>
  <si>
    <t>Cable Cu THHN 8 AWG Verde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</si>
</sst>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_-;_-@_-"/>
    <numFmt numFmtId="167" formatCode="&quot;$&quot;\ #,##0"/>
    <numFmt numFmtId="168" formatCode="_(&quot;$&quot;\ * #,##0.00_);_(&quot;$&quot;\ * \(#,##0.00\);_(&quot;$&quot;\ * &quot;-&quot;??_);_(@_)"/>
    <numFmt numFmtId="169" formatCode="0.0%"/>
    <numFmt numFmtId="170" formatCode="_-* #,##0.00\ &quot;Pts&quot;_-;\-* #,##0.00\ &quot;Pts&quot;_-;_-* &quot;-&quot;??\ &quot;Pts&quot;_-;_-@_-"/>
    <numFmt numFmtId="172" formatCode="_-[$$-240A]* #,##0_-;\-[$$-240A]* #,##0_-;_-[$$-240A]* &quot;-&quot;??_-;_-@_-"/>
    <numFmt numFmtId="173" formatCode="#,##0.0"/>
    <numFmt numFmtId="174" formatCode="_-[$$-240A]* #,##0.0_-;\-[$$-240A]* #,##0.0_-;_-[$$-240A]* &quot;-&quot;??_-;_-@_-"/>
    <numFmt numFmtId="175" formatCode="_(* #,##0.00_);_(* \(#,##0.00\);_(* &quot;-&quot;??_);_(@_)"/>
    <numFmt numFmtId="180" formatCode="&quot;No. &quot;#,##0"/>
    <numFmt numFmtId="182" formatCode="_ &quot;$&quot;\ * #,##0.00_ ;_ &quot;$&quot;\ * \-#,##0.00_ ;_ &quot;$&quot;\ * &quot;-&quot;??_ ;_ @_ "/>
    <numFmt numFmtId="187" formatCode="_ * #,##0.00_ ;_ * \-#,##0.00_ ;_ * &quot;-&quot;??_ ;_ @_ "/>
    <numFmt numFmtId="193" formatCode="_-* #,##0\ &quot;Pts&quot;_-;\-* #,##0\ &quot;Pts&quot;_-;_-* &quot;-&quot;\ &quot;Pts&quot;_-;_-@_-"/>
    <numFmt numFmtId="198" formatCode="_(&quot;$&quot;\ * #,##0_);_(&quot;$&quot;\ * \(#,##0\);_(&quot;$&quot;\ * &quot;-&quot;??_);_(@_)"/>
    <numFmt numFmtId="199" formatCode="0.00000"/>
    <numFmt numFmtId="202" formatCode="0.0000000"/>
  </numFmts>
  <fonts count="4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b/>
      <u/>
      <sz val="10"/>
      <name val="Arial"/>
      <family val="2"/>
    </font>
    <font>
      <sz val="11"/>
      <color rgb="FF000000"/>
      <name val="Calibri"/>
      <family val="2"/>
    </font>
    <font>
      <sz val="8"/>
      <name val="Arial"/>
      <family val="2"/>
    </font>
    <font>
      <sz val="8"/>
      <color rgb="FF000000"/>
      <name val="Lato"/>
      <family val="2"/>
    </font>
    <font>
      <sz val="8"/>
      <name val="Arial"/>
      <family val="2"/>
    </font>
    <font>
      <sz val="10"/>
      <name val="Arial Narrow"/>
      <family val="2"/>
    </font>
    <font>
      <sz val="11"/>
      <color indexed="8"/>
      <name val="Calibri"/>
      <family val="2"/>
    </font>
    <font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9"/>
      <name val="Arial"/>
      <family val="2"/>
    </font>
    <font>
      <sz val="10"/>
      <color rgb="FF000000"/>
      <name val="Times New Roman"/>
      <family val="1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</borders>
  <cellStyleXfs count="110">
    <xf numFmtId="0" fontId="0" fillId="0" borderId="0"/>
    <xf numFmtId="9" fontId="23" fillId="0" borderId="0" applyFont="0" applyFill="0" applyBorder="0" applyAlignment="0" applyProtection="0"/>
    <xf numFmtId="0" fontId="24" fillId="2" borderId="1" applyNumberFormat="0" applyAlignment="0" applyProtection="0"/>
    <xf numFmtId="0" fontId="25" fillId="0" borderId="0"/>
    <xf numFmtId="0" fontId="29" fillId="0" borderId="0" applyNumberFormat="0" applyFill="0" applyBorder="0" applyAlignment="0" applyProtection="0"/>
    <xf numFmtId="9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2" fillId="0" borderId="0"/>
    <xf numFmtId="0" fontId="25" fillId="0" borderId="0"/>
    <xf numFmtId="0" fontId="25" fillId="0" borderId="0"/>
    <xf numFmtId="0" fontId="21" fillId="0" borderId="0"/>
    <xf numFmtId="175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75" fontId="21" fillId="0" borderId="0" applyFont="0" applyFill="0" applyBorder="0" applyAlignment="0" applyProtection="0"/>
    <xf numFmtId="180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0" fontId="21" fillId="0" borderId="0"/>
    <xf numFmtId="168" fontId="36" fillId="0" borderId="0" applyFont="0" applyFill="0" applyBorder="0" applyAlignment="0" applyProtection="0"/>
    <xf numFmtId="0" fontId="25" fillId="0" borderId="0"/>
    <xf numFmtId="0" fontId="35" fillId="0" borderId="0"/>
    <xf numFmtId="187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31" fillId="0" borderId="0"/>
    <xf numFmtId="164" fontId="31" fillId="0" borderId="0" applyFont="0" applyFill="0" applyBorder="0" applyAlignment="0" applyProtection="0"/>
    <xf numFmtId="0" fontId="25" fillId="0" borderId="0"/>
    <xf numFmtId="0" fontId="25" fillId="0" borderId="0"/>
    <xf numFmtId="9" fontId="21" fillId="0" borderId="0" applyFont="0" applyFill="0" applyBorder="0" applyAlignment="0" applyProtection="0"/>
    <xf numFmtId="0" fontId="21" fillId="0" borderId="0"/>
    <xf numFmtId="0" fontId="25" fillId="0" borderId="0"/>
    <xf numFmtId="0" fontId="25" fillId="0" borderId="0"/>
    <xf numFmtId="42" fontId="25" fillId="0" borderId="0" applyFont="0" applyFill="0" applyBorder="0" applyAlignment="0" applyProtection="0"/>
    <xf numFmtId="193" fontId="25" fillId="0" borderId="0" applyFont="0" applyFill="0" applyBorder="0" applyAlignment="0" applyProtection="0"/>
    <xf numFmtId="0" fontId="20" fillId="0" borderId="0"/>
    <xf numFmtId="9" fontId="37" fillId="0" borderId="0" applyFont="0" applyFill="0" applyBorder="0" applyAlignment="0" applyProtection="0"/>
    <xf numFmtId="175" fontId="25" fillId="0" borderId="0" applyFont="0" applyFill="0" applyBorder="0" applyAlignment="0" applyProtection="0"/>
    <xf numFmtId="42" fontId="20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1" fillId="0" borderId="0"/>
    <xf numFmtId="0" fontId="37" fillId="0" borderId="0"/>
    <xf numFmtId="164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19" fillId="0" borderId="0"/>
    <xf numFmtId="42" fontId="19" fillId="0" borderId="0" applyFont="0" applyFill="0" applyBorder="0" applyAlignment="0" applyProtection="0"/>
    <xf numFmtId="0" fontId="18" fillId="0" borderId="0"/>
    <xf numFmtId="0" fontId="17" fillId="0" borderId="0"/>
    <xf numFmtId="42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0" fontId="16" fillId="0" borderId="0"/>
    <xf numFmtId="42" fontId="16" fillId="0" borderId="0" applyFont="0" applyFill="0" applyBorder="0" applyAlignment="0" applyProtection="0"/>
    <xf numFmtId="0" fontId="15" fillId="0" borderId="0"/>
    <xf numFmtId="42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4" fillId="0" borderId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3" fillId="0" borderId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2" fillId="0" borderId="0"/>
    <xf numFmtId="0" fontId="11" fillId="0" borderId="0"/>
    <xf numFmtId="42" fontId="11" fillId="0" borderId="0" applyFont="0" applyFill="0" applyBorder="0" applyAlignment="0" applyProtection="0"/>
    <xf numFmtId="0" fontId="40" fillId="0" borderId="0"/>
    <xf numFmtId="0" fontId="10" fillId="0" borderId="0"/>
    <xf numFmtId="0" fontId="9" fillId="0" borderId="0"/>
    <xf numFmtId="42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7" fillId="0" borderId="0"/>
    <xf numFmtId="42" fontId="7" fillId="0" borderId="0" applyFont="0" applyFill="0" applyBorder="0" applyAlignment="0" applyProtection="0"/>
    <xf numFmtId="0" fontId="8" fillId="0" borderId="0"/>
    <xf numFmtId="0" fontId="6" fillId="0" borderId="0"/>
    <xf numFmtId="42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5" fillId="0" borderId="0"/>
    <xf numFmtId="0" fontId="5" fillId="0" borderId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4" fillId="0" borderId="0"/>
    <xf numFmtId="0" fontId="4" fillId="0" borderId="0"/>
    <xf numFmtId="42" fontId="4" fillId="0" borderId="0" applyFont="0" applyFill="0" applyBorder="0" applyAlignment="0" applyProtection="0"/>
    <xf numFmtId="0" fontId="4" fillId="0" borderId="0"/>
    <xf numFmtId="42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42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41" fillId="0" borderId="0" applyNumberForma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4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9">
    <xf numFmtId="0" fontId="0" fillId="0" borderId="0" xfId="0"/>
    <xf numFmtId="0" fontId="24" fillId="2" borderId="1" xfId="2" applyAlignment="1">
      <alignment horizontal="center"/>
    </xf>
    <xf numFmtId="0" fontId="25" fillId="0" borderId="0" xfId="0" applyFont="1"/>
    <xf numFmtId="0" fontId="25" fillId="0" borderId="0" xfId="0" applyFont="1" applyAlignment="1">
      <alignment vertical="center"/>
    </xf>
    <xf numFmtId="167" fontId="0" fillId="0" borderId="0" xfId="0" applyNumberFormat="1"/>
    <xf numFmtId="0" fontId="0" fillId="0" borderId="0" xfId="0" applyAlignment="1">
      <alignment vertical="center"/>
    </xf>
    <xf numFmtId="0" fontId="25" fillId="0" borderId="0" xfId="0" applyFont="1" applyAlignment="1">
      <alignment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justify" vertical="center" wrapText="1"/>
    </xf>
    <xf numFmtId="3" fontId="25" fillId="0" borderId="2" xfId="0" applyNumberFormat="1" applyFont="1" applyBorder="1" applyAlignment="1">
      <alignment horizontal="center" vertical="center" wrapText="1"/>
    </xf>
    <xf numFmtId="168" fontId="25" fillId="0" borderId="2" xfId="0" applyNumberFormat="1" applyFont="1" applyBorder="1" applyAlignment="1">
      <alignment horizontal="right" vertical="center" wrapText="1"/>
    </xf>
    <xf numFmtId="44" fontId="25" fillId="0" borderId="0" xfId="0" applyNumberFormat="1" applyFont="1" applyAlignment="1">
      <alignment vertical="center"/>
    </xf>
    <xf numFmtId="168" fontId="28" fillId="5" borderId="2" xfId="0" applyNumberFormat="1" applyFont="1" applyFill="1" applyBorder="1" applyAlignment="1">
      <alignment horizontal="right" vertical="center"/>
    </xf>
    <xf numFmtId="10" fontId="28" fillId="0" borderId="2" xfId="0" applyNumberFormat="1" applyFont="1" applyBorder="1" applyAlignment="1">
      <alignment horizontal="center" vertical="center"/>
    </xf>
    <xf numFmtId="168" fontId="28" fillId="0" borderId="2" xfId="0" applyNumberFormat="1" applyFont="1" applyBorder="1" applyAlignment="1">
      <alignment horizontal="right" vertical="center"/>
    </xf>
    <xf numFmtId="168" fontId="28" fillId="6" borderId="2" xfId="0" applyNumberFormat="1" applyFont="1" applyFill="1" applyBorder="1" applyAlignment="1">
      <alignment horizontal="right" vertical="center"/>
    </xf>
    <xf numFmtId="169" fontId="28" fillId="0" borderId="2" xfId="1" applyNumberFormat="1" applyFont="1" applyFill="1" applyBorder="1" applyAlignment="1">
      <alignment horizontal="right" vertical="center"/>
    </xf>
    <xf numFmtId="168" fontId="28" fillId="7" borderId="2" xfId="0" applyNumberFormat="1" applyFont="1" applyFill="1" applyBorder="1" applyAlignment="1">
      <alignment horizontal="right" vertical="center"/>
    </xf>
    <xf numFmtId="169" fontId="28" fillId="0" borderId="2" xfId="0" applyNumberFormat="1" applyFont="1" applyBorder="1" applyAlignment="1">
      <alignment horizontal="center" vertical="center"/>
    </xf>
    <xf numFmtId="0" fontId="28" fillId="8" borderId="2" xfId="0" applyFont="1" applyFill="1" applyBorder="1" applyAlignment="1">
      <alignment horizontal="right" vertical="center"/>
    </xf>
    <xf numFmtId="168" fontId="28" fillId="8" borderId="2" xfId="0" applyNumberFormat="1" applyFont="1" applyFill="1" applyBorder="1" applyAlignment="1">
      <alignment horizontal="right" vertical="center"/>
    </xf>
    <xf numFmtId="0" fontId="25" fillId="0" borderId="0" xfId="3"/>
    <xf numFmtId="0" fontId="28" fillId="0" borderId="0" xfId="3" applyFont="1" applyAlignment="1">
      <alignment vertical="center" wrapText="1"/>
    </xf>
    <xf numFmtId="0" fontId="28" fillId="0" borderId="0" xfId="3" quotePrefix="1" applyFont="1" applyAlignment="1">
      <alignment vertical="center" wrapText="1"/>
    </xf>
    <xf numFmtId="0" fontId="28" fillId="0" borderId="0" xfId="3" applyFont="1" applyAlignment="1">
      <alignment horizontal="left" vertical="center"/>
    </xf>
    <xf numFmtId="0" fontId="28" fillId="0" borderId="10" xfId="3" applyFont="1" applyBorder="1" applyAlignment="1">
      <alignment horizontal="center" vertical="center"/>
    </xf>
    <xf numFmtId="0" fontId="28" fillId="0" borderId="0" xfId="3" quotePrefix="1" applyFont="1" applyAlignment="1">
      <alignment horizontal="left"/>
    </xf>
    <xf numFmtId="0" fontId="28" fillId="0" borderId="0" xfId="3" applyFont="1" applyAlignment="1">
      <alignment horizontal="right"/>
    </xf>
    <xf numFmtId="0" fontId="28" fillId="0" borderId="10" xfId="3" applyFont="1" applyBorder="1"/>
    <xf numFmtId="0" fontId="28" fillId="0" borderId="7" xfId="3" applyFont="1" applyBorder="1" applyAlignment="1">
      <alignment horizontal="center"/>
    </xf>
    <xf numFmtId="0" fontId="28" fillId="0" borderId="10" xfId="3" applyFont="1" applyBorder="1" applyAlignment="1">
      <alignment horizontal="center"/>
    </xf>
    <xf numFmtId="0" fontId="25" fillId="0" borderId="7" xfId="3" applyBorder="1" applyAlignment="1">
      <alignment horizontal="justify" vertical="center"/>
    </xf>
    <xf numFmtId="0" fontId="25" fillId="0" borderId="10" xfId="3" applyBorder="1" applyAlignment="1">
      <alignment horizontal="center" vertical="center"/>
    </xf>
    <xf numFmtId="3" fontId="25" fillId="0" borderId="10" xfId="3" applyNumberFormat="1" applyBorder="1" applyAlignment="1">
      <alignment horizontal="center" vertical="center"/>
    </xf>
    <xf numFmtId="172" fontId="25" fillId="0" borderId="10" xfId="3" applyNumberFormat="1" applyBorder="1" applyAlignment="1">
      <alignment horizontal="justify" vertical="center"/>
    </xf>
    <xf numFmtId="0" fontId="25" fillId="0" borderId="7" xfId="3" applyBorder="1" applyAlignment="1">
      <alignment horizontal="left"/>
    </xf>
    <xf numFmtId="0" fontId="25" fillId="0" borderId="10" xfId="3" applyBorder="1" applyAlignment="1">
      <alignment horizontal="center"/>
    </xf>
    <xf numFmtId="3" fontId="25" fillId="0" borderId="10" xfId="3" applyNumberFormat="1" applyBorder="1" applyAlignment="1">
      <alignment horizontal="center"/>
    </xf>
    <xf numFmtId="4" fontId="25" fillId="0" borderId="10" xfId="3" applyNumberFormat="1" applyBorder="1" applyAlignment="1">
      <alignment horizontal="right"/>
    </xf>
    <xf numFmtId="0" fontId="28" fillId="0" borderId="0" xfId="3" applyFont="1"/>
    <xf numFmtId="0" fontId="28" fillId="0" borderId="10" xfId="3" applyFont="1" applyBorder="1" applyAlignment="1">
      <alignment horizontal="right"/>
    </xf>
    <xf numFmtId="172" fontId="28" fillId="0" borderId="10" xfId="3" applyNumberFormat="1" applyFont="1" applyBorder="1" applyAlignment="1">
      <alignment horizontal="right"/>
    </xf>
    <xf numFmtId="0" fontId="28" fillId="0" borderId="11" xfId="3" applyFont="1" applyBorder="1"/>
    <xf numFmtId="172" fontId="25" fillId="0" borderId="10" xfId="3" applyNumberFormat="1" applyBorder="1" applyAlignment="1">
      <alignment horizontal="right"/>
    </xf>
    <xf numFmtId="4" fontId="25" fillId="0" borderId="10" xfId="3" applyNumberFormat="1" applyBorder="1" applyAlignment="1">
      <alignment horizontal="center"/>
    </xf>
    <xf numFmtId="3" fontId="25" fillId="0" borderId="10" xfId="3" applyNumberFormat="1" applyBorder="1" applyAlignment="1">
      <alignment horizontal="right"/>
    </xf>
    <xf numFmtId="3" fontId="25" fillId="0" borderId="0" xfId="3" applyNumberFormat="1" applyAlignment="1">
      <alignment horizontal="right"/>
    </xf>
    <xf numFmtId="3" fontId="25" fillId="0" borderId="0" xfId="3" applyNumberFormat="1"/>
    <xf numFmtId="3" fontId="28" fillId="0" borderId="10" xfId="3" applyNumberFormat="1" applyFont="1" applyBorder="1" applyAlignment="1">
      <alignment horizontal="center"/>
    </xf>
    <xf numFmtId="0" fontId="25" fillId="0" borderId="10" xfId="3" applyBorder="1" applyAlignment="1">
      <alignment horizontal="justify" vertical="center" wrapText="1"/>
    </xf>
    <xf numFmtId="42" fontId="25" fillId="0" borderId="10" xfId="3" applyNumberFormat="1" applyBorder="1" applyAlignment="1">
      <alignment horizontal="center" vertical="center"/>
    </xf>
    <xf numFmtId="172" fontId="25" fillId="0" borderId="10" xfId="6" applyNumberFormat="1" applyBorder="1" applyAlignment="1">
      <alignment horizontal="center" vertical="center"/>
    </xf>
    <xf numFmtId="4" fontId="25" fillId="0" borderId="10" xfId="3" applyNumberFormat="1" applyBorder="1" applyAlignment="1">
      <alignment horizontal="center" vertical="center"/>
    </xf>
    <xf numFmtId="0" fontId="28" fillId="0" borderId="12" xfId="3" applyFont="1" applyBorder="1" applyAlignment="1">
      <alignment horizontal="right"/>
    </xf>
    <xf numFmtId="3" fontId="25" fillId="0" borderId="0" xfId="3" applyNumberFormat="1" applyAlignment="1">
      <alignment horizontal="center" vertical="center"/>
    </xf>
    <xf numFmtId="0" fontId="25" fillId="0" borderId="0" xfId="3" applyAlignment="1">
      <alignment horizontal="center" vertical="center"/>
    </xf>
    <xf numFmtId="0" fontId="25" fillId="0" borderId="10" xfId="3" applyBorder="1" applyAlignment="1">
      <alignment horizontal="left"/>
    </xf>
    <xf numFmtId="172" fontId="25" fillId="0" borderId="10" xfId="3" applyNumberFormat="1" applyBorder="1" applyAlignment="1">
      <alignment horizontal="center"/>
    </xf>
    <xf numFmtId="172" fontId="28" fillId="0" borderId="10" xfId="3" applyNumberFormat="1" applyFont="1" applyBorder="1" applyAlignment="1">
      <alignment horizontal="right" vertical="center"/>
    </xf>
    <xf numFmtId="0" fontId="33" fillId="0" borderId="0" xfId="7" applyFont="1"/>
    <xf numFmtId="0" fontId="33" fillId="0" borderId="0" xfId="7" quotePrefix="1" applyFont="1" applyAlignment="1">
      <alignment horizontal="left"/>
    </xf>
    <xf numFmtId="0" fontId="25" fillId="0" borderId="7" xfId="3" quotePrefix="1" applyBorder="1" applyAlignment="1">
      <alignment horizontal="left" vertical="center" wrapText="1"/>
    </xf>
    <xf numFmtId="0" fontId="25" fillId="0" borderId="10" xfId="3" applyBorder="1"/>
    <xf numFmtId="173" fontId="25" fillId="0" borderId="10" xfId="3" applyNumberFormat="1" applyBorder="1" applyAlignment="1">
      <alignment horizontal="center"/>
    </xf>
    <xf numFmtId="0" fontId="25" fillId="0" borderId="10" xfId="0" applyFont="1" applyBorder="1" applyAlignment="1">
      <alignment horizontal="center"/>
    </xf>
    <xf numFmtId="172" fontId="25" fillId="0" borderId="0" xfId="3" applyNumberFormat="1"/>
    <xf numFmtId="174" fontId="25" fillId="0" borderId="0" xfId="3" applyNumberFormat="1"/>
    <xf numFmtId="172" fontId="28" fillId="0" borderId="12" xfId="3" applyNumberFormat="1" applyFont="1" applyBorder="1" applyAlignment="1">
      <alignment horizontal="right"/>
    </xf>
    <xf numFmtId="0" fontId="25" fillId="0" borderId="13" xfId="3" applyBorder="1"/>
    <xf numFmtId="0" fontId="24" fillId="2" borderId="1" xfId="2" applyAlignment="1">
      <alignment horizontal="center" vertical="center"/>
    </xf>
    <xf numFmtId="0" fontId="24" fillId="2" borderId="10" xfId="2" applyBorder="1" applyAlignment="1">
      <alignment horizontal="center" vertical="center"/>
    </xf>
    <xf numFmtId="3" fontId="24" fillId="0" borderId="10" xfId="2" applyNumberFormat="1" applyFill="1" applyBorder="1" applyAlignment="1">
      <alignment horizontal="center" vertical="center"/>
    </xf>
    <xf numFmtId="10" fontId="28" fillId="0" borderId="2" xfId="5" applyNumberFormat="1" applyFont="1" applyFill="1" applyBorder="1" applyAlignment="1">
      <alignment horizontal="center" vertical="center" wrapText="1"/>
    </xf>
    <xf numFmtId="0" fontId="24" fillId="0" borderId="1" xfId="2" applyFill="1" applyAlignment="1">
      <alignment horizontal="center" vertical="center"/>
    </xf>
    <xf numFmtId="0" fontId="28" fillId="0" borderId="7" xfId="3" quotePrefix="1" applyFont="1" applyBorder="1" applyAlignment="1">
      <alignment horizontal="left" vertical="center" wrapText="1"/>
    </xf>
    <xf numFmtId="44" fontId="25" fillId="0" borderId="0" xfId="0" applyNumberFormat="1" applyFont="1"/>
    <xf numFmtId="0" fontId="28" fillId="3" borderId="2" xfId="0" applyFont="1" applyFill="1" applyBorder="1" applyAlignment="1">
      <alignment horizontal="right" vertical="center"/>
    </xf>
    <xf numFmtId="44" fontId="0" fillId="0" borderId="0" xfId="0" applyNumberFormat="1"/>
    <xf numFmtId="198" fontId="25" fillId="0" borderId="0" xfId="0" applyNumberFormat="1" applyFont="1" applyAlignment="1">
      <alignment vertical="center"/>
    </xf>
    <xf numFmtId="167" fontId="25" fillId="0" borderId="0" xfId="0" applyNumberFormat="1" applyFont="1" applyAlignment="1">
      <alignment vertical="center"/>
    </xf>
    <xf numFmtId="167" fontId="28" fillId="8" borderId="2" xfId="0" applyNumberFormat="1" applyFont="1" applyFill="1" applyBorder="1" applyAlignment="1">
      <alignment horizontal="right" vertical="center"/>
    </xf>
    <xf numFmtId="1" fontId="25" fillId="0" borderId="0" xfId="3" applyNumberFormat="1"/>
    <xf numFmtId="199" fontId="25" fillId="0" borderId="10" xfId="3" applyNumberFormat="1" applyBorder="1" applyAlignment="1">
      <alignment horizontal="center" vertical="center"/>
    </xf>
    <xf numFmtId="0" fontId="25" fillId="0" borderId="5" xfId="0" applyFont="1" applyBorder="1" applyAlignment="1">
      <alignment horizontal="justify" vertical="center" wrapText="1"/>
    </xf>
    <xf numFmtId="202" fontId="25" fillId="0" borderId="10" xfId="3" applyNumberFormat="1" applyBorder="1" applyAlignment="1">
      <alignment horizontal="center" vertical="center"/>
    </xf>
    <xf numFmtId="2" fontId="25" fillId="0" borderId="10" xfId="3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30" fillId="0" borderId="2" xfId="0" applyFont="1" applyBorder="1" applyAlignment="1">
      <alignment horizontal="center" vertical="center" wrapText="1"/>
    </xf>
    <xf numFmtId="0" fontId="30" fillId="4" borderId="5" xfId="0" applyFont="1" applyFill="1" applyBorder="1" applyAlignment="1">
      <alignment horizontal="center" vertical="center" wrapText="1"/>
    </xf>
    <xf numFmtId="0" fontId="30" fillId="4" borderId="6" xfId="0" applyFont="1" applyFill="1" applyBorder="1" applyAlignment="1">
      <alignment horizontal="center" vertical="center" wrapText="1"/>
    </xf>
    <xf numFmtId="0" fontId="30" fillId="4" borderId="4" xfId="0" applyFont="1" applyFill="1" applyBorder="1" applyAlignment="1">
      <alignment horizontal="center" vertical="center" wrapText="1"/>
    </xf>
    <xf numFmtId="0" fontId="30" fillId="3" borderId="5" xfId="0" applyFont="1" applyFill="1" applyBorder="1" applyAlignment="1">
      <alignment horizontal="center" vertical="center" wrapText="1"/>
    </xf>
    <xf numFmtId="0" fontId="30" fillId="3" borderId="6" xfId="0" applyFont="1" applyFill="1" applyBorder="1" applyAlignment="1">
      <alignment horizontal="center" vertical="center" wrapText="1"/>
    </xf>
    <xf numFmtId="0" fontId="30" fillId="3" borderId="4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39" fillId="0" borderId="5" xfId="0" applyFont="1" applyBorder="1" applyAlignment="1">
      <alignment horizontal="right" vertical="center"/>
    </xf>
    <xf numFmtId="0" fontId="39" fillId="0" borderId="6" xfId="0" applyFont="1" applyBorder="1" applyAlignment="1">
      <alignment horizontal="right" vertical="center"/>
    </xf>
    <xf numFmtId="0" fontId="39" fillId="0" borderId="4" xfId="0" applyFont="1" applyBorder="1" applyAlignment="1">
      <alignment horizontal="right" vertical="center"/>
    </xf>
    <xf numFmtId="0" fontId="28" fillId="7" borderId="5" xfId="0" applyFont="1" applyFill="1" applyBorder="1" applyAlignment="1">
      <alignment horizontal="right" vertical="center"/>
    </xf>
    <xf numFmtId="0" fontId="28" fillId="7" borderId="6" xfId="0" applyFont="1" applyFill="1" applyBorder="1" applyAlignment="1">
      <alignment horizontal="right" vertical="center"/>
    </xf>
    <xf numFmtId="0" fontId="28" fillId="7" borderId="4" xfId="0" applyFont="1" applyFill="1" applyBorder="1" applyAlignment="1">
      <alignment horizontal="right" vertical="center"/>
    </xf>
    <xf numFmtId="0" fontId="28" fillId="8" borderId="5" xfId="0" applyFont="1" applyFill="1" applyBorder="1" applyAlignment="1">
      <alignment horizontal="right" vertical="center"/>
    </xf>
    <xf numFmtId="0" fontId="28" fillId="8" borderId="6" xfId="0" applyFont="1" applyFill="1" applyBorder="1" applyAlignment="1">
      <alignment horizontal="right" vertical="center"/>
    </xf>
    <xf numFmtId="0" fontId="28" fillId="8" borderId="4" xfId="0" applyFont="1" applyFill="1" applyBorder="1" applyAlignment="1">
      <alignment horizontal="right" vertical="center"/>
    </xf>
    <xf numFmtId="0" fontId="28" fillId="0" borderId="5" xfId="0" applyFont="1" applyBorder="1" applyAlignment="1">
      <alignment horizontal="left" vertical="center"/>
    </xf>
    <xf numFmtId="0" fontId="28" fillId="0" borderId="6" xfId="0" applyFont="1" applyBorder="1" applyAlignment="1">
      <alignment horizontal="left" vertical="center"/>
    </xf>
    <xf numFmtId="0" fontId="28" fillId="0" borderId="4" xfId="0" applyFont="1" applyBorder="1" applyAlignment="1">
      <alignment horizontal="left" vertical="center"/>
    </xf>
    <xf numFmtId="0" fontId="28" fillId="9" borderId="2" xfId="0" quotePrefix="1" applyFont="1" applyFill="1" applyBorder="1" applyAlignment="1">
      <alignment horizontal="center" vertical="center" wrapText="1"/>
    </xf>
    <xf numFmtId="0" fontId="28" fillId="9" borderId="2" xfId="0" applyFont="1" applyFill="1" applyBorder="1" applyAlignment="1">
      <alignment horizontal="center" vertical="center" wrapText="1"/>
    </xf>
    <xf numFmtId="0" fontId="28" fillId="0" borderId="5" xfId="0" applyFont="1" applyBorder="1" applyAlignment="1">
      <alignment horizontal="right" vertical="center"/>
    </xf>
    <xf numFmtId="0" fontId="28" fillId="0" borderId="6" xfId="0" applyFont="1" applyBorder="1" applyAlignment="1">
      <alignment horizontal="right" vertical="center"/>
    </xf>
    <xf numFmtId="0" fontId="28" fillId="0" borderId="4" xfId="0" applyFont="1" applyBorder="1" applyAlignment="1">
      <alignment horizontal="right" vertical="center"/>
    </xf>
    <xf numFmtId="0" fontId="28" fillId="6" borderId="5" xfId="0" applyFont="1" applyFill="1" applyBorder="1" applyAlignment="1">
      <alignment horizontal="right" vertical="center"/>
    </xf>
    <xf numFmtId="0" fontId="28" fillId="6" borderId="6" xfId="0" applyFont="1" applyFill="1" applyBorder="1" applyAlignment="1">
      <alignment horizontal="right" vertical="center"/>
    </xf>
    <xf numFmtId="0" fontId="28" fillId="6" borderId="4" xfId="0" applyFont="1" applyFill="1" applyBorder="1" applyAlignment="1">
      <alignment horizontal="right" vertical="center"/>
    </xf>
    <xf numFmtId="0" fontId="28" fillId="5" borderId="5" xfId="0" applyFont="1" applyFill="1" applyBorder="1" applyAlignment="1">
      <alignment horizontal="right" vertical="center"/>
    </xf>
    <xf numFmtId="0" fontId="28" fillId="5" borderId="6" xfId="0" applyFont="1" applyFill="1" applyBorder="1" applyAlignment="1">
      <alignment horizontal="right" vertical="center"/>
    </xf>
    <xf numFmtId="0" fontId="28" fillId="5" borderId="4" xfId="0" applyFont="1" applyFill="1" applyBorder="1" applyAlignment="1">
      <alignment horizontal="right" vertical="center"/>
    </xf>
    <xf numFmtId="0" fontId="28" fillId="9" borderId="5" xfId="0" quotePrefix="1" applyFont="1" applyFill="1" applyBorder="1" applyAlignment="1">
      <alignment horizontal="center" vertical="center" wrapText="1"/>
    </xf>
    <xf numFmtId="0" fontId="28" fillId="9" borderId="6" xfId="0" applyFont="1" applyFill="1" applyBorder="1" applyAlignment="1">
      <alignment horizontal="center" vertical="center" wrapText="1"/>
    </xf>
    <xf numFmtId="0" fontId="28" fillId="9" borderId="4" xfId="0" applyFont="1" applyFill="1" applyBorder="1" applyAlignment="1">
      <alignment horizontal="center" vertical="center" wrapText="1"/>
    </xf>
    <xf numFmtId="0" fontId="28" fillId="0" borderId="5" xfId="0" applyFont="1" applyBorder="1" applyAlignment="1">
      <alignment horizontal="left" vertical="center" wrapText="1"/>
    </xf>
    <xf numFmtId="0" fontId="28" fillId="0" borderId="6" xfId="0" applyFont="1" applyBorder="1" applyAlignment="1">
      <alignment horizontal="left" vertical="center" wrapText="1"/>
    </xf>
    <xf numFmtId="0" fontId="28" fillId="0" borderId="4" xfId="0" applyFont="1" applyBorder="1" applyAlignment="1">
      <alignment horizontal="left" vertical="center" wrapText="1"/>
    </xf>
    <xf numFmtId="0" fontId="32" fillId="0" borderId="0" xfId="3" applyFont="1" applyAlignment="1">
      <alignment horizontal="center" vertical="center" wrapText="1"/>
    </xf>
    <xf numFmtId="0" fontId="28" fillId="0" borderId="7" xfId="3" applyFont="1" applyBorder="1" applyAlignment="1">
      <alignment horizontal="justify" vertical="center" wrapText="1"/>
    </xf>
    <xf numFmtId="0" fontId="28" fillId="0" borderId="8" xfId="3" quotePrefix="1" applyFont="1" applyBorder="1" applyAlignment="1">
      <alignment horizontal="justify" vertical="center" wrapText="1"/>
    </xf>
    <xf numFmtId="0" fontId="28" fillId="0" borderId="9" xfId="3" quotePrefix="1" applyFont="1" applyBorder="1" applyAlignment="1">
      <alignment horizontal="justify" vertical="center" wrapText="1"/>
    </xf>
    <xf numFmtId="0" fontId="28" fillId="0" borderId="7" xfId="3" applyFont="1" applyBorder="1" applyAlignment="1">
      <alignment horizontal="right" wrapText="1"/>
    </xf>
    <xf numFmtId="0" fontId="28" fillId="0" borderId="9" xfId="3" applyFont="1" applyBorder="1" applyAlignment="1">
      <alignment horizontal="right" wrapText="1"/>
    </xf>
    <xf numFmtId="0" fontId="28" fillId="0" borderId="8" xfId="3" applyFont="1" applyBorder="1" applyAlignment="1">
      <alignment horizontal="right" wrapText="1"/>
    </xf>
    <xf numFmtId="0" fontId="28" fillId="0" borderId="8" xfId="3" applyFont="1" applyBorder="1" applyAlignment="1">
      <alignment horizontal="justify" vertical="center" wrapText="1"/>
    </xf>
    <xf numFmtId="0" fontId="28" fillId="0" borderId="9" xfId="3" applyFont="1" applyBorder="1" applyAlignment="1">
      <alignment horizontal="justify" vertical="center" wrapText="1"/>
    </xf>
    <xf numFmtId="0" fontId="28" fillId="0" borderId="7" xfId="3" applyFont="1" applyBorder="1" applyAlignment="1">
      <alignment horizontal="justify" vertical="center"/>
    </xf>
    <xf numFmtId="0" fontId="28" fillId="0" borderId="8" xfId="3" applyFont="1" applyBorder="1" applyAlignment="1">
      <alignment horizontal="justify" vertical="center"/>
    </xf>
    <xf numFmtId="0" fontId="28" fillId="0" borderId="9" xfId="3" applyFont="1" applyBorder="1" applyAlignment="1">
      <alignment horizontal="justify" vertical="center"/>
    </xf>
  </cellXfs>
  <cellStyles count="110">
    <cellStyle name="Entrada" xfId="2" builtinId="20"/>
    <cellStyle name="Hipervínculo 2" xfId="4" xr:uid="{25E25485-9DD2-42CD-8F1F-EC88AF728A8C}"/>
    <cellStyle name="Hipervínculo 2 2" xfId="97" xr:uid="{98935E5D-5F10-405B-9BC0-801FCEF457CA}"/>
    <cellStyle name="Hipervínculo 3" xfId="41" xr:uid="{02C061E5-0A4D-4F35-B4C8-3F8945998C3D}"/>
    <cellStyle name="Hyperlink" xfId="40" xr:uid="{8C5DFC44-59FB-4C9D-A02A-E57F9CE6FB02}"/>
    <cellStyle name="Millares 2 2 2" xfId="17" xr:uid="{D44BD01E-5EA3-4DE3-A9F1-754E33745C1B}"/>
    <cellStyle name="Millares 3" xfId="13" xr:uid="{2D194CB1-2915-4DD5-A122-45C00067A709}"/>
    <cellStyle name="Millares 3 2" xfId="45" xr:uid="{DEDB463D-6C1E-4AA0-8065-83B6206BCACE}"/>
    <cellStyle name="Millares 3 2 2" xfId="38" xr:uid="{038C14F0-F1F8-4055-9F98-0097DC688E7B}"/>
    <cellStyle name="Millares 4 2" xfId="15" xr:uid="{0133510C-5036-4C0D-A150-8E9A409663CC}"/>
    <cellStyle name="Millares 6" xfId="23" xr:uid="{2C7A0AD9-3F97-4189-899F-36747338AB60}"/>
    <cellStyle name="Moneda [0] 10" xfId="62" xr:uid="{78BD9D1F-8313-4667-8D2F-C28A2B5C6C7C}"/>
    <cellStyle name="Moneda [0] 11" xfId="66" xr:uid="{BDDDF1B7-7C47-4BDF-AFFD-81B4B9E19899}"/>
    <cellStyle name="Moneda [0] 12" xfId="70" xr:uid="{FDEE4586-5449-404F-A77B-76494D74D539}"/>
    <cellStyle name="Moneda [0] 13" xfId="73" xr:uid="{DAA44A3A-8745-4692-8648-382A6F65522A}"/>
    <cellStyle name="Moneda [0] 14" xfId="76" xr:uid="{2971C58B-4208-4D01-85AB-8E571793903E}"/>
    <cellStyle name="Moneda [0] 15" xfId="80" xr:uid="{68449117-40FC-425A-A41F-3209B48DF05C}"/>
    <cellStyle name="Moneda [0] 16" xfId="90" xr:uid="{7988CF36-1B0F-41C4-B5EA-A488C56F026F}"/>
    <cellStyle name="Moneda [0] 2" xfId="39" xr:uid="{8468C133-DCE1-4ED8-9378-A5203490B664}"/>
    <cellStyle name="Moneda [0] 2 2" xfId="86" xr:uid="{A14BD9BE-729B-4C0C-9CA6-EBD35257792C}"/>
    <cellStyle name="Moneda [0] 2 3" xfId="44" xr:uid="{CC2BE51F-FF37-4D81-AA02-50C706D3F916}"/>
    <cellStyle name="Moneda [0] 2 4" xfId="95" xr:uid="{4E8F4223-7E62-4070-8587-F13DFD05F5C3}"/>
    <cellStyle name="Moneda [0] 2 5" xfId="102" xr:uid="{6DA0EF63-F637-41AC-9079-3CC2B33D1704}"/>
    <cellStyle name="Moneda [0] 3" xfId="48" xr:uid="{2EBD3C4E-55BC-4150-88D4-F6B0C89A152E}"/>
    <cellStyle name="Moneda [0] 3 2" xfId="84" xr:uid="{475A0A07-DC46-42F3-896A-420233A3D28A}"/>
    <cellStyle name="Moneda [0] 3 3" xfId="35" xr:uid="{B758DAFE-DA8C-4F57-B442-91F6B647C104}"/>
    <cellStyle name="Moneda [0] 3 4" xfId="96" xr:uid="{8CC5F022-1964-489C-A9C4-F5F03586F4E0}"/>
    <cellStyle name="Moneda [0] 3 5" xfId="103" xr:uid="{C379F0BD-1765-4A53-AABC-99AB0E517D7D}"/>
    <cellStyle name="Moneda [0] 4" xfId="51" xr:uid="{C4919D7C-4688-4D34-9DE2-82F5EBB01980}"/>
    <cellStyle name="Moneda [0] 5" xfId="52" xr:uid="{71E55A95-40BC-4918-B3D5-2DA2DA2440A0}"/>
    <cellStyle name="Moneda [0] 6" xfId="27" xr:uid="{4097AA24-D03B-4103-B18F-F7F6309C14F7}"/>
    <cellStyle name="Moneda [0] 6 2" xfId="34" xr:uid="{33D13F7D-75A0-4650-9F26-54FAAA389EE9}"/>
    <cellStyle name="Moneda [0] 7" xfId="54" xr:uid="{C21DF1B1-226C-4B68-9CDC-9EDE4F0775E6}"/>
    <cellStyle name="Moneda [0] 8" xfId="56" xr:uid="{0120F839-FF3B-4E50-B190-2D33E6850485}"/>
    <cellStyle name="Moneda [0] 9" xfId="59" xr:uid="{EA16CEDC-B560-45B7-A1C7-CCC75CF40F80}"/>
    <cellStyle name="Moneda 10" xfId="87" xr:uid="{8F90F26A-3572-4027-8402-2558BE314D3C}"/>
    <cellStyle name="Moneda 10 2" xfId="20" xr:uid="{9ABD52F0-FF08-4D42-BDF2-EBBDE16761B6}"/>
    <cellStyle name="Moneda 11" xfId="91" xr:uid="{1F7B7117-6ACB-446E-B9E3-92E801FB65CD}"/>
    <cellStyle name="Moneda 12" xfId="98" xr:uid="{487D0EA1-8ADA-4EE6-9ED4-D37E2F4DC150}"/>
    <cellStyle name="Moneda 13" xfId="105" xr:uid="{CB3DE92E-BDB6-4113-8EB9-862E0DE94BEF}"/>
    <cellStyle name="Moneda 14" xfId="106" xr:uid="{FEEB1FCC-BC36-438F-B198-D3D6F366B4CE}"/>
    <cellStyle name="Moneda 15" xfId="107" xr:uid="{FDF6F29E-83C4-471B-BBD9-788CC65AE166}"/>
    <cellStyle name="Moneda 16" xfId="108" xr:uid="{3DFB2D57-E865-4A68-93A2-C00C0B04F66E}"/>
    <cellStyle name="Moneda 17" xfId="109" xr:uid="{E6AEC815-9ECB-4DCC-9E58-50293235D991}"/>
    <cellStyle name="Moneda 2" xfId="6" xr:uid="{A4A30163-92CF-4722-967C-3F1958685E4F}"/>
    <cellStyle name="Moneda 2 2" xfId="18" xr:uid="{91FC8175-78D6-446F-B58F-59408CB91D01}"/>
    <cellStyle name="Moneda 3" xfId="46" xr:uid="{8B8E52B2-468B-4E4D-8FF4-4EEFD28D7BD6}"/>
    <cellStyle name="Moneda 3 2" xfId="16" xr:uid="{2E5A11F1-C024-4D12-BA97-B650B12EA51A}"/>
    <cellStyle name="Moneda 4" xfId="57" xr:uid="{66A9EDCC-0440-446A-AB00-C620975BD6C3}"/>
    <cellStyle name="Moneda 5" xfId="60" xr:uid="{3041BD5A-B46F-4FE8-9EA3-EB7D04965959}"/>
    <cellStyle name="Moneda 6" xfId="63" xr:uid="{A06F2496-EDF2-4558-AEBA-A7898C7B709A}"/>
    <cellStyle name="Moneda 7" xfId="71" xr:uid="{EA4F9083-D8E8-4A4A-9071-85AF9721A467}"/>
    <cellStyle name="Moneda 8" xfId="77" xr:uid="{43504E98-7076-4671-AC1B-284B42E09CFC}"/>
    <cellStyle name="Moneda 9" xfId="81" xr:uid="{0BFEED6D-A000-4832-9D83-69BE5F33B77D}"/>
    <cellStyle name="Normal" xfId="0" builtinId="0"/>
    <cellStyle name="Normal 10" xfId="26" xr:uid="{EEF6212C-7E71-4EF3-A8C2-4EBD961F811F}"/>
    <cellStyle name="Normal 100 6" xfId="7" xr:uid="{ECE91228-F01D-465C-A959-314BAB806617}"/>
    <cellStyle name="Normal 102" xfId="21" xr:uid="{0E339DC3-2C76-4BFF-9823-48A38E6405BE}"/>
    <cellStyle name="Normal 11" xfId="10" xr:uid="{922D5065-BCA7-40B2-BFC5-FF88A2960685}"/>
    <cellStyle name="Normal 12" xfId="49" xr:uid="{D1884C8A-77CB-4A41-BCE9-B3DCD54B6C88}"/>
    <cellStyle name="Normal 13" xfId="22" xr:uid="{28C11A0A-A5AA-40C3-9732-20A4F8743292}"/>
    <cellStyle name="Normal 14" xfId="61" xr:uid="{82D87969-C088-417C-B0F1-6C5B8884ECA8}"/>
    <cellStyle name="Normal 15" xfId="64" xr:uid="{E87033D9-5A2C-47B9-8BED-A18782090B9A}"/>
    <cellStyle name="Normal 15 2" xfId="79" xr:uid="{122B1F3D-2136-49F7-BDE6-47A33D240B33}"/>
    <cellStyle name="Normal 15 3" xfId="89" xr:uid="{18A53394-440E-4E8B-8284-0BD4C6B8BDE0}"/>
    <cellStyle name="Normal 16" xfId="65" xr:uid="{1E157543-3343-4466-A3E3-830443C8D37E}"/>
    <cellStyle name="Normal 17" xfId="67" xr:uid="{5DC9C922-9445-4937-AE92-0C9E70CCF099}"/>
    <cellStyle name="Normal 18" xfId="69" xr:uid="{A082C636-972F-4400-BE1A-41E52D5488D8}"/>
    <cellStyle name="Normal 19" xfId="72" xr:uid="{1B3192F4-0BDD-4929-9922-91427F1822D3}"/>
    <cellStyle name="Normal 2" xfId="3" xr:uid="{36206699-973E-4466-9AF1-B885B73108BC}"/>
    <cellStyle name="Normal 2 2" xfId="11" xr:uid="{EFE00311-9CDA-4EA6-8C00-CDAAD8228A22}"/>
    <cellStyle name="Normal 2 2 2 2" xfId="29" xr:uid="{4EB23DA8-6889-4921-8E51-59E4B9B4DAF3}"/>
    <cellStyle name="Normal 2 3" xfId="85" xr:uid="{97212609-BCEC-4B57-81EE-B317D9CBA744}"/>
    <cellStyle name="Normal 2 4" xfId="94" xr:uid="{0CA65A0A-2474-41DD-AB7A-2B1CFC87698A}"/>
    <cellStyle name="Normal 2 5" xfId="101" xr:uid="{2F81CE76-0371-47CF-9BE8-488471D2A513}"/>
    <cellStyle name="Normal 20" xfId="74" xr:uid="{84B4E904-C808-4F4A-8395-DD7BCCCC160D}"/>
    <cellStyle name="Normal 21" xfId="75" xr:uid="{D4B688E7-B717-4186-AEA2-59CFB26A4DA8}"/>
    <cellStyle name="Normal 22" xfId="78" xr:uid="{783B5B53-21EF-4F98-9000-D10184F32539}"/>
    <cellStyle name="Normal 23" xfId="82" xr:uid="{FE59DF85-0543-4514-9BC4-0816BEFD7CF5}"/>
    <cellStyle name="Normal 24" xfId="88" xr:uid="{A4A829F3-2251-4D33-B332-C91835334D7F}"/>
    <cellStyle name="Normal 25" xfId="92" xr:uid="{60C91EDB-2E18-4D09-91B8-067E69DA8D09}"/>
    <cellStyle name="Normal 26" xfId="99" xr:uid="{2B53385B-A58E-436D-BD5D-1EC88062630A}"/>
    <cellStyle name="Normal 3" xfId="9" xr:uid="{8E21C21D-F17C-463C-A3CB-7E7096B945E4}"/>
    <cellStyle name="Normal 3 2" xfId="104" xr:uid="{3B54A3C3-90DB-4CAF-B4EE-6656435A16A2}"/>
    <cellStyle name="Normal 3 2 2" xfId="31" xr:uid="{C050CFA3-F81F-45BB-B28D-735F5023A717}"/>
    <cellStyle name="Normal 3 4" xfId="19" xr:uid="{2D047790-C13F-47D8-87B5-29D5CD3CC07E}"/>
    <cellStyle name="Normal 3 4 2" xfId="36" xr:uid="{1D9EEBDE-3EB1-41EE-939E-2999360673A6}"/>
    <cellStyle name="Normal 3 4 2 2" xfId="68" xr:uid="{28AC75F5-0A53-4589-A358-EE35076A59B6}"/>
    <cellStyle name="Normal 3 5" xfId="32" xr:uid="{68D41205-14F1-4258-8C34-276D7863EBAF}"/>
    <cellStyle name="Normal 4" xfId="47" xr:uid="{00A01055-06C0-4A77-82FA-90B3B74C9D60}"/>
    <cellStyle name="Normal 4 2" xfId="83" xr:uid="{E3958707-1176-46A3-9474-77021E06FAB8}"/>
    <cellStyle name="Normal 4 2 2" xfId="28" xr:uid="{16119B13-3CE2-4EB2-8AED-3845DBF2EBFE}"/>
    <cellStyle name="Normal 4 3" xfId="42" xr:uid="{83A5BB76-9580-48AC-90A1-2FBD45C876BE}"/>
    <cellStyle name="Normal 4 4" xfId="93" xr:uid="{94960FF8-A683-4A16-9ECC-3F4FF65FDC14}"/>
    <cellStyle name="Normal 4 5" xfId="100" xr:uid="{1616268F-581D-4FCA-81B8-BA51A37959F4}"/>
    <cellStyle name="Normal 5" xfId="50" xr:uid="{24818478-8D17-4F45-BB04-775CB79A6341}"/>
    <cellStyle name="Normal 6" xfId="53" xr:uid="{E15CB229-F43B-4067-9999-4BD6A13F73E2}"/>
    <cellStyle name="Normal 6 2" xfId="33" xr:uid="{4B65C2E4-8573-4A09-8941-626936F8F590}"/>
    <cellStyle name="Normal 6 2 2" xfId="12" xr:uid="{643CCC9C-2EC0-4668-9847-1E28F64B102B}"/>
    <cellStyle name="Normal 7" xfId="55" xr:uid="{6B753501-EDC6-4035-A22E-A98C0F9D4E17}"/>
    <cellStyle name="Normal 8" xfId="58" xr:uid="{757E5248-8082-4A02-A82D-B402C124ABF2}"/>
    <cellStyle name="Normal 9" xfId="43" xr:uid="{2A62F4F5-3A62-4023-B644-5B1EE5D88B24}"/>
    <cellStyle name="Porcentaje" xfId="1" builtinId="5"/>
    <cellStyle name="Porcentaje 2" xfId="8" xr:uid="{09201CD2-5022-4073-AD53-A10B1F466A58}"/>
    <cellStyle name="Porcentaje 2 2" xfId="30" xr:uid="{B61463F0-3312-4EB6-9DA6-13306F277BF9}"/>
    <cellStyle name="Porcentaje 2 3" xfId="37" xr:uid="{89FA4787-31BA-440A-BF6C-CF29D87A14E5}"/>
    <cellStyle name="Porcentaje 3" xfId="5" xr:uid="{3412B457-484E-4711-91B7-5BF01C8A5055}"/>
    <cellStyle name="Porcentaje 4" xfId="24" xr:uid="{B4BA8E34-C878-4562-858E-45DE6DFE6297}"/>
    <cellStyle name="Porcentual 2" xfId="14" xr:uid="{7470D3E0-3295-4DD9-BBD6-EA2D9BA65A18}"/>
    <cellStyle name="Porcentual 2 2" xfId="25" xr:uid="{0D3FF8A4-8E3F-446A-B9F4-1F57DCDBA1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26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8.xml"/><Relationship Id="rId32" Type="http://schemas.openxmlformats.org/officeDocument/2006/relationships/calcChain" Target="calcChain.xml"/><Relationship Id="rId58" Type="http://schemas.microsoft.com/office/2017/06/relationships/rdRichValueTypes" Target="richData/rdRichValueTyp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7.xml"/><Relationship Id="rId28" Type="http://schemas.openxmlformats.org/officeDocument/2006/relationships/externalLink" Target="externalLinks/externalLink12.xml"/><Relationship Id="rId57" Type="http://schemas.microsoft.com/office/2017/06/relationships/rdRichValueStructure" Target="richData/rdrichvaluestructure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6.xml"/><Relationship Id="rId27" Type="http://schemas.openxmlformats.org/officeDocument/2006/relationships/externalLink" Target="externalLinks/externalLink11.xml"/><Relationship Id="rId30" Type="http://schemas.openxmlformats.org/officeDocument/2006/relationships/styles" Target="styles.xml"/><Relationship Id="rId56" Type="http://schemas.microsoft.com/office/2017/06/relationships/rdRichValue" Target="richData/rdrichvalue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151026</xdr:colOff>
      <xdr:row>39</xdr:row>
      <xdr:rowOff>0</xdr:rowOff>
    </xdr:from>
    <xdr:to>
      <xdr:col>1</xdr:col>
      <xdr:colOff>2249344</xdr:colOff>
      <xdr:row>43</xdr:row>
      <xdr:rowOff>21772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989020-D778-4D3E-8A21-DF1AF8774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32076" y="7686675"/>
          <a:ext cx="2098318" cy="7075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151026</xdr:colOff>
      <xdr:row>49</xdr:row>
      <xdr:rowOff>0</xdr:rowOff>
    </xdr:from>
    <xdr:to>
      <xdr:col>1</xdr:col>
      <xdr:colOff>2249344</xdr:colOff>
      <xdr:row>53</xdr:row>
      <xdr:rowOff>21772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0204CC1-5DB9-4029-9809-3A02F6A95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32076" y="9972675"/>
          <a:ext cx="2098318" cy="7075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151026</xdr:colOff>
      <xdr:row>49</xdr:row>
      <xdr:rowOff>0</xdr:rowOff>
    </xdr:from>
    <xdr:to>
      <xdr:col>1</xdr:col>
      <xdr:colOff>2249344</xdr:colOff>
      <xdr:row>53</xdr:row>
      <xdr:rowOff>21772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25375C8-4134-42CE-9A7E-0003EED80C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32076" y="9972675"/>
          <a:ext cx="2098318" cy="7075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ncqe-14\725%20gestion%20electrificacion%20rural\Jose%20L\ENERTOLIMA\2012\ELECTRIFICACION%20RURAL\PROYECTOS%20DE%20ELECTRIFICACION1\FAER\RADICADOS%20EN%20UPME\MURILLO%202012\REV2\METODOLO\Usuario\PROYECTO%20DE%20ELECTRIFICACION%20RURAL\PE_01.xls?F12FAFAA" TargetMode="External"/><Relationship Id="rId1" Type="http://schemas.openxmlformats.org/officeDocument/2006/relationships/externalLinkPath" Target="file:///\\F12FAFAA\PE_0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VIAS-FA\Puentes%20Mochilero%20Quebradon\TCC%20Obra%20definitivos\AIU%20Mochilero%20Quebrad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onte\Downloads\PPTO%20MAICAO.%20LA%20GUAJIRA%20(1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RENDIZ\Pictures\PRESUPUESTO%20CONSOLIDADO%20SACAMA\6.%20PPTO%20EDITABLE%20Consolidado%20V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ncqe-14\725%20gestion%20electrificacion%20rural\Jose%20L\ENERTOLIMA\2012\ELECTRIFICACION%20RURAL\PROYECTOS%20DE%20ELECTRIFICACION1\FAER\RADICADOS%20EN%20UPME\MURILLO%202012\REV2\METODOLO\Usuario\PROYECTO%20DE%20ELECTRIFICACION%20RURAL\IDEN.XLS?F12FAFAA" TargetMode="External"/><Relationship Id="rId1" Type="http://schemas.openxmlformats.org/officeDocument/2006/relationships/externalLinkPath" Target="file:///\\F12FAFAA\IDE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PROYECTOS%20IPSE\PROYECTO%20SAN%20VICENTE%20DEL%20CAGUAN%20OXI\PRESUPUESTO\PPTO%20COMUNICACIONES%20SAN%20VICENTE%20DEL%20CAGUAN%20Y%20LA%20MACARENA%201268%20SSFVI%20V1%201407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l\Documents\2023\IPSE\PROYECTOS%20157\SAN%20MIGUEL\Presupuesto%20SSFVI%20-%20P10%20-%20San%20Miguel%20(version%201).xlsb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cqe-14\725%20gestion%20electrificacion%20rural\Jose%20L\ENERTOLIMA\2012\ELECTRIFICACION%20RURAL\PROYECTOS%20DE%20ELECTRIFICACION1\FAER\RADICADOS%20EN%20UPME\MURILLO%202012\REV2\METODOLO\USUARIO\ejemplo\PROG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cqe-14\725%20gestion%20electrificacion%20rural\Jose%20L\ENERTOLIMA\2012\ELECTRIFICACION%20RURAL\PROYECTOS%20DE%20ELECTRIFICACION1\FAER\RADICADOS%20EN%20UPME\MURILLO%202012\REV2\METODOLO\Usuario\ejemplo\EBI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cqe-14\725%20gestion%20electrificacion%20rural\Jose%20L\ENERTOLIMA\2012\ELECTRIFICACION%20RURAL\PROYECTOS%20DE%20ELECTRIFICACION1\FAER\RADICADOS%20EN%20UPME\MURILLO%202012\REV2\METODOLO\USUARIO\ejemplo\EV_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ETODOLO\SISTEMA\PROYECTS\prog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cqe-14\725%20gestion%20electrificacion%20rural\Jose%20L\ENERTOLIMA\2012\ELECTRIFICACION%20RURAL\PROYECTOS%20DE%20ELECTRIFICACION1\FAER\RADICADOS%20EN%20UPME\MURILLO%202012\REV2\METODOLO\USUARIO\ejemplo\EVAL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-Indice"/>
      <sheetName val="PE-01"/>
      <sheetName val="PE-02"/>
      <sheetName val="PE-03"/>
      <sheetName val="PE-04"/>
      <sheetName val="PE-05"/>
      <sheetName val="PE-06"/>
      <sheetName val="PE-07"/>
      <sheetName val="PE-08"/>
      <sheetName val="PE-09"/>
      <sheetName val="PE-10"/>
      <sheetName val="PE-11"/>
      <sheetName val="PE-12"/>
      <sheetName val="PE-13"/>
      <sheetName val="PE-14"/>
      <sheetName val="PE-15"/>
      <sheetName val="PE-16"/>
      <sheetName val="PE-17"/>
      <sheetName val="PE-18"/>
      <sheetName val="PE-19"/>
      <sheetName val="PE-20"/>
      <sheetName val="PE-21"/>
      <sheetName val="PE-22"/>
      <sheetName val="PE-23"/>
      <sheetName val="PE-24"/>
      <sheetName val="PE-25"/>
      <sheetName val="PE-26"/>
      <sheetName val="Entidades Financiadoras"/>
      <sheetName val="Control"/>
      <sheetName val="preinversion"/>
      <sheetName val="ejecucion"/>
      <sheetName val="mantenimiento"/>
      <sheetName val="Listado"/>
      <sheetName val="des_rps"/>
      <sheetName val="Entidades_Financiadoras1"/>
      <sheetName val="Entidades_Financiadoras"/>
      <sheetName val="Entidades_Financiadoras2"/>
      <sheetName val="Entidades_Financiadoras3"/>
      <sheetName val="Entidades_Financiadoras4"/>
      <sheetName val="Entidades_Financiadoras6"/>
      <sheetName val="Entidades_Financiadoras5"/>
      <sheetName val="desmonte"/>
      <sheetName val="4.2"/>
      <sheetName val="Acero de 60.000psi"/>
      <sheetName val="Concreto de 2000 psi"/>
      <sheetName val="Equipo"/>
      <sheetName val="Material"/>
      <sheetName val="M.Obra"/>
      <sheetName val="Transp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U"/>
      <sheetName val="FACTOR PRESTACIONAL 2012"/>
      <sheetName val="RES 747 TARIFAS PROF."/>
      <sheetName val="SALARIO CELADOR 2012"/>
      <sheetName val="TARIFAS REGISTRO DISTRITAL 2012"/>
      <sheetName val="COSTOS OFICINA"/>
      <sheetName val="Media M2 oficina 2012"/>
      <sheetName val="COSTOS CAMPAMEN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DENA VALOR"/>
      <sheetName val="Datos"/>
      <sheetName val="Resumen"/>
      <sheetName val="Cronograma y Flujo de Fondos"/>
      <sheetName val="Discriminación Presupuesto"/>
      <sheetName val="PRESUPUESTO GENERAL SEGÚN MGA"/>
      <sheetName val="MPMA"/>
      <sheetName val="Presupesto Interventoría"/>
      <sheetName val="Gerencia Proyecto"/>
      <sheetName val="Gestion Social"/>
      <sheetName val="Fiducia"/>
      <sheetName val="Factor Multiplicador"/>
      <sheetName val="Factor Prestacional"/>
      <sheetName val="Gastos de Legalización"/>
      <sheetName val="Mano de Obra"/>
      <sheetName val="Presupuesto General"/>
      <sheetName val="Análisis AIU"/>
      <sheetName val="1.1"/>
      <sheetName val="2.1"/>
      <sheetName val="2.2"/>
      <sheetName val="2.3"/>
      <sheetName val="2.4"/>
      <sheetName val="2.5"/>
      <sheetName val="2.6"/>
      <sheetName val="2.7"/>
      <sheetName val="2.8"/>
      <sheetName val="3.1"/>
      <sheetName val="3.2"/>
      <sheetName val="4.1"/>
      <sheetName val="5.1"/>
      <sheetName val="Materiales"/>
      <sheetName val="Rendimiento"/>
      <sheetName val="Transporte"/>
      <sheetName val="Equip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Resumen"/>
      <sheetName val="Presupuesto MGA"/>
      <sheetName val="Presupuesto General"/>
      <sheetName val="Presupuesto viviendas"/>
      <sheetName val="Presupuesto instituciones"/>
      <sheetName val="Análisis AIU"/>
      <sheetName val="MPMA"/>
      <sheetName val="Presupuesto Interventoría"/>
      <sheetName val="Socializaciones"/>
      <sheetName val="Capacitación Técnica"/>
      <sheetName val="Cronograma y Flujo de Fondos"/>
      <sheetName val="Factor Prestacional"/>
      <sheetName val="Factor Multiplicador"/>
      <sheetName val="Gastos de Legalización"/>
      <sheetName val="Mano de Ob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-Indice"/>
      <sheetName val="ID-01"/>
      <sheetName val="ID-02"/>
      <sheetName val="ID-03"/>
      <sheetName val="ID-04"/>
      <sheetName val="ID-05"/>
      <sheetName val="ID-06"/>
      <sheetName val="ID-07"/>
      <sheetName val="ID-08"/>
      <sheetName val="ID-09"/>
      <sheetName val="ID-10"/>
      <sheetName val="ID-11"/>
      <sheetName val="ID-12"/>
      <sheetName val="ID-13"/>
      <sheetName val="Indicadores de Producto"/>
      <sheetName val="Indicadores de Impacto"/>
      <sheetName val="Indicadores Gestión"/>
      <sheetName val="Programa Presupuestal"/>
      <sheetName val="Objetivos de Política"/>
      <sheetName val="Descentralizadas"/>
      <sheetName val="Subprograma"/>
      <sheetName val="Control"/>
      <sheetName val="List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General"/>
      <sheetName val="3.1"/>
      <sheetName val="Materiales"/>
      <sheetName val="Transporte"/>
      <sheetName val="Mano de Obra"/>
      <sheetName val="Datos"/>
      <sheetName val="Resumen"/>
      <sheetName val="Discriminación Presupuesto"/>
      <sheetName val="MPMA"/>
      <sheetName val="Factor Prestacional"/>
      <sheetName val="Gastos de Legalización"/>
      <sheetName val="Factor Multiplicador"/>
      <sheetName val="GERENCIA"/>
      <sheetName val="FIDUCIA"/>
      <sheetName val="Rubro Social"/>
      <sheetName val="Cronograma y Flujo de Fondos"/>
      <sheetName val="Presupuesto Interventoría"/>
      <sheetName val="CADENA VALOR"/>
      <sheetName val="Análisis AIU"/>
      <sheetName val="1.1"/>
      <sheetName val="2.1"/>
      <sheetName val="2.2"/>
      <sheetName val="2.3"/>
      <sheetName val="2.4"/>
      <sheetName val="2.5"/>
      <sheetName val="2.6"/>
      <sheetName val="2.7"/>
      <sheetName val="2.8"/>
      <sheetName val="3.2"/>
      <sheetName val="4.1"/>
      <sheetName val="5.1"/>
      <sheetName val="5,2"/>
      <sheetName val="Rendimiento"/>
      <sheetName val="Equipos"/>
      <sheetName val="P13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AJUSTE ECOP"/>
      <sheetName val="APU_PGS"/>
      <sheetName val="MANEJO AMBIENTAL"/>
      <sheetName val="CADENA VALOR"/>
      <sheetName val="GERENCIA (2)"/>
      <sheetName val="FIDUCIA"/>
      <sheetName val="Mano de Obra"/>
      <sheetName val="Nomina"/>
      <sheetName val="PRESUPUESTO"/>
      <sheetName val="AIU Proyecto"/>
      <sheetName val="A.P.U."/>
      <sheetName val="MATERIALES"/>
      <sheetName val="FLUJO DE FONDOS"/>
      <sheetName val="Presup Interventoría"/>
      <sheetName val="Rendimiento Actividades"/>
      <sheetName val="Esp. Tec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-Indice"/>
      <sheetName val="PR-01"/>
      <sheetName val="PR-02"/>
      <sheetName val="PR-03"/>
      <sheetName val="PR-04"/>
      <sheetName val="Control"/>
      <sheetName val="Indicadores de Ciencia"/>
      <sheetName val="Indicadores de Empleo"/>
      <sheetName val="Indicadores de Eficiencia"/>
      <sheetName val="Unidades"/>
      <sheetName val="Indicadores de Producto"/>
      <sheetName val="Indicadores de Impacto"/>
      <sheetName val="Indicadores Gestión"/>
      <sheetName val="List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Área Afectada"/>
      <sheetName val="Características Demógraficas"/>
      <sheetName val="Área Beneficiada"/>
      <sheetName val="Ubicación Geógrafica"/>
      <sheetName val="Ingresos y Beneficios"/>
      <sheetName val="Fuentes de Financiación"/>
      <sheetName val="Flujo de Caja"/>
      <sheetName val="Resumen Evaluación"/>
      <sheetName val="Estado del Proyecto"/>
      <sheetName val="Componentes del Gasto"/>
      <sheetName val="Programación de Metas"/>
      <sheetName val="Viabilidad"/>
      <sheetName val="Listado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-Indice"/>
      <sheetName val="EV-01"/>
      <sheetName val="EV-02"/>
      <sheetName val="EV-03"/>
      <sheetName val="EV-04"/>
      <sheetName val="EV-05"/>
      <sheetName val="EV-06"/>
      <sheetName val="EV-07"/>
      <sheetName val="EV-08"/>
      <sheetName val="EV-09"/>
      <sheetName val="EV-10"/>
      <sheetName val="EV-11"/>
      <sheetName val="EV-12"/>
      <sheetName val="EV-13"/>
      <sheetName val="EV-14"/>
      <sheetName val="EV-15"/>
      <sheetName val="EV-16"/>
      <sheetName val="EV-17"/>
      <sheetName val="EV-18"/>
      <sheetName val="EV-19"/>
      <sheetName val="EV-20"/>
      <sheetName val="EV-21"/>
      <sheetName val="EV-22"/>
      <sheetName val="des_rps"/>
      <sheetName val="calcul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-Indice"/>
      <sheetName val="PR-01"/>
      <sheetName val="PR-02"/>
      <sheetName val="PR-03"/>
      <sheetName val="PR-04"/>
      <sheetName val="Control"/>
      <sheetName val="Indicadores de Ciencia"/>
      <sheetName val="Indicadores de Empleo"/>
      <sheetName val="Indicadores de Eficiencia"/>
      <sheetName val="Unidades"/>
      <sheetName val="Indicadores de Producto"/>
      <sheetName val="Indicadores de Impacto"/>
      <sheetName val="Indicadores Gestión"/>
      <sheetName val="Listado"/>
      <sheetName val="Entidades Financiadoras"/>
      <sheetName val="tipos_entidad"/>
      <sheetName val="tipo_recurso"/>
      <sheetName val="Hoja1"/>
      <sheetName val="PE-Indice"/>
      <sheetName val="PE-01"/>
      <sheetName val="PE-02"/>
      <sheetName val="PE-03"/>
      <sheetName val="PE-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-Indice"/>
      <sheetName val="EV-23"/>
      <sheetName val="EV-24"/>
      <sheetName val="EV-25"/>
      <sheetName val="EV-26"/>
      <sheetName val="EV-27"/>
      <sheetName val="EV-28"/>
      <sheetName val="Guias_Sectoriales"/>
      <sheetName val="Listado"/>
      <sheetName val="Alternativas"/>
      <sheetName val="proces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15</v>
    <v>8</v>
    <v>0</v>
    <v>6</v>
  </rv>
</rvData>
</file>

<file path=xl/richData/rdrichvaluestructure.xml><?xml version="1.0" encoding="utf-8"?>
<rvStructures xmlns="http://schemas.microsoft.com/office/spreadsheetml/2017/richdata" count="1">
  <s t="_error">
    <k n="colOffset" t="i"/>
    <k n="errorType" t="i"/>
    <k n="rwOffset" t="i"/>
    <k n="subType" t="i"/>
  </s>
</rvStructur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23953-D054-4949-A65B-F1B0E19DD38F}">
  <sheetPr>
    <tabColor rgb="FFFF0000"/>
    <pageSetUpPr fitToPage="1"/>
  </sheetPr>
  <dimension ref="A1:R42"/>
  <sheetViews>
    <sheetView tabSelected="1" view="pageBreakPreview" zoomScale="70" zoomScaleNormal="70" zoomScaleSheetLayoutView="70" workbookViewId="0">
      <selection activeCell="B7" sqref="B7"/>
    </sheetView>
  </sheetViews>
  <sheetFormatPr baseColWidth="10" defaultColWidth="11.453125" defaultRowHeight="12.5"/>
  <cols>
    <col min="1" max="1" width="6.26953125" customWidth="1"/>
    <col min="2" max="2" width="61.81640625" customWidth="1"/>
    <col min="3" max="3" width="8.453125" customWidth="1"/>
    <col min="4" max="4" width="11" customWidth="1"/>
    <col min="5" max="10" width="19.26953125" customWidth="1"/>
    <col min="11" max="11" width="22.26953125" customWidth="1"/>
    <col min="12" max="12" width="19.26953125" customWidth="1"/>
    <col min="13" max="13" width="25.453125" customWidth="1"/>
    <col min="14" max="14" width="19.26953125" customWidth="1"/>
    <col min="15" max="15" width="23.54296875" customWidth="1"/>
    <col min="16" max="16" width="27.54296875" customWidth="1"/>
    <col min="17" max="17" width="22" customWidth="1"/>
    <col min="18" max="18" width="17.26953125" customWidth="1"/>
    <col min="19" max="19" width="15" bestFit="1" customWidth="1"/>
  </cols>
  <sheetData>
    <row r="1" spans="1:18" s="5" customFormat="1" ht="30" customHeight="1">
      <c r="A1" s="110" t="s">
        <v>52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</row>
    <row r="2" spans="1:18" s="5" customFormat="1" ht="30" customHeight="1">
      <c r="A2" s="121" t="s">
        <v>53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3"/>
    </row>
    <row r="3" spans="1:18" s="6" customFormat="1" ht="15" customHeight="1">
      <c r="A3" s="90" t="s">
        <v>31</v>
      </c>
      <c r="B3" s="90" t="s">
        <v>32</v>
      </c>
      <c r="C3" s="90" t="s">
        <v>4</v>
      </c>
      <c r="D3" s="90" t="s">
        <v>33</v>
      </c>
      <c r="E3" s="91" t="s">
        <v>34</v>
      </c>
      <c r="F3" s="92"/>
      <c r="G3" s="92"/>
      <c r="H3" s="92"/>
      <c r="I3" s="92"/>
      <c r="J3" s="93"/>
      <c r="K3" s="94" t="s">
        <v>35</v>
      </c>
      <c r="L3" s="95"/>
      <c r="M3" s="95"/>
      <c r="N3" s="95"/>
      <c r="O3" s="95"/>
      <c r="P3" s="96"/>
    </row>
    <row r="4" spans="1:18" s="6" customFormat="1" ht="40.15" customHeight="1">
      <c r="A4" s="90"/>
      <c r="B4" s="90"/>
      <c r="C4" s="90"/>
      <c r="D4" s="90"/>
      <c r="E4" s="7" t="s">
        <v>18</v>
      </c>
      <c r="F4" s="7" t="s">
        <v>36</v>
      </c>
      <c r="G4" s="7" t="s">
        <v>37</v>
      </c>
      <c r="H4" s="7" t="s">
        <v>38</v>
      </c>
      <c r="I4" s="7" t="s">
        <v>39</v>
      </c>
      <c r="J4" s="8" t="s">
        <v>40</v>
      </c>
      <c r="K4" s="7" t="s">
        <v>18</v>
      </c>
      <c r="L4" s="7" t="s">
        <v>36</v>
      </c>
      <c r="M4" s="7" t="s">
        <v>37</v>
      </c>
      <c r="N4" s="7" t="s">
        <v>38</v>
      </c>
      <c r="O4" s="7" t="s">
        <v>39</v>
      </c>
      <c r="P4" s="8" t="s">
        <v>41</v>
      </c>
    </row>
    <row r="5" spans="1:18" s="3" customFormat="1" ht="30" customHeight="1">
      <c r="A5" s="9">
        <v>1</v>
      </c>
      <c r="B5" s="124" t="s">
        <v>42</v>
      </c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6"/>
    </row>
    <row r="6" spans="1:18" s="3" customFormat="1" ht="30" customHeight="1">
      <c r="A6" s="10" t="s">
        <v>54</v>
      </c>
      <c r="B6" s="11" t="s">
        <v>55</v>
      </c>
      <c r="C6" s="10" t="s">
        <v>6</v>
      </c>
      <c r="D6" s="12">
        <v>163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1:18" s="3" customFormat="1" ht="118.15" customHeight="1">
      <c r="A7" s="10" t="s">
        <v>56</v>
      </c>
      <c r="B7" s="11" t="s">
        <v>57</v>
      </c>
      <c r="C7" s="10" t="s">
        <v>6</v>
      </c>
      <c r="D7" s="12">
        <v>163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1:18" s="3" customFormat="1" ht="108.65" customHeight="1">
      <c r="A8" s="10" t="s">
        <v>58</v>
      </c>
      <c r="B8" s="11" t="s">
        <v>59</v>
      </c>
      <c r="C8" s="10" t="s">
        <v>6</v>
      </c>
      <c r="D8" s="12">
        <v>163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</row>
    <row r="9" spans="1:18" s="3" customFormat="1" ht="218.5" customHeight="1">
      <c r="A9" s="10">
        <v>1.4</v>
      </c>
      <c r="B9" s="11" t="s">
        <v>60</v>
      </c>
      <c r="C9" s="10" t="s">
        <v>6</v>
      </c>
      <c r="D9" s="12">
        <v>163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</row>
    <row r="10" spans="1:18" s="3" customFormat="1" ht="72" customHeight="1">
      <c r="A10" s="10">
        <v>1.5</v>
      </c>
      <c r="B10" s="11" t="s">
        <v>61</v>
      </c>
      <c r="C10" s="10" t="s">
        <v>6</v>
      </c>
      <c r="D10" s="12">
        <v>163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spans="1:18" s="3" customFormat="1" ht="54" customHeight="1">
      <c r="A11" s="10">
        <v>1.6</v>
      </c>
      <c r="B11" s="11" t="s">
        <v>62</v>
      </c>
      <c r="C11" s="10" t="s">
        <v>6</v>
      </c>
      <c r="D11" s="12">
        <v>163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R11" s="14"/>
    </row>
    <row r="12" spans="1:18" s="3" customFormat="1" ht="50">
      <c r="A12" s="10">
        <v>1.7</v>
      </c>
      <c r="B12" s="11" t="s">
        <v>63</v>
      </c>
      <c r="C12" s="10" t="s">
        <v>6</v>
      </c>
      <c r="D12" s="12">
        <v>163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R12" s="14"/>
    </row>
    <row r="13" spans="1:18" s="3" customFormat="1" ht="50" hidden="1">
      <c r="A13" s="10"/>
      <c r="B13" s="11" t="s">
        <v>64</v>
      </c>
      <c r="C13" s="10" t="s">
        <v>6</v>
      </c>
      <c r="D13" s="12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R13" s="14"/>
    </row>
    <row r="14" spans="1:18" s="3" customFormat="1" ht="58.15" customHeight="1">
      <c r="A14" s="10">
        <v>1.8</v>
      </c>
      <c r="B14" s="11" t="s">
        <v>65</v>
      </c>
      <c r="C14" s="10" t="s">
        <v>6</v>
      </c>
      <c r="D14" s="12">
        <v>163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</row>
    <row r="15" spans="1:18" s="3" customFormat="1" ht="21.65" customHeight="1">
      <c r="A15" s="9">
        <v>2</v>
      </c>
      <c r="B15" s="124" t="s">
        <v>66</v>
      </c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6"/>
      <c r="R15" s="14"/>
    </row>
    <row r="16" spans="1:18" s="3" customFormat="1" ht="56.5" customHeight="1">
      <c r="A16" s="10" t="s">
        <v>67</v>
      </c>
      <c r="B16" s="11" t="s">
        <v>68</v>
      </c>
      <c r="C16" s="10" t="s">
        <v>6</v>
      </c>
      <c r="D16" s="12">
        <v>163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</row>
    <row r="17" spans="1:17" s="3" customFormat="1" ht="46.15" customHeight="1">
      <c r="A17" s="10" t="s">
        <v>69</v>
      </c>
      <c r="B17" s="86" t="s">
        <v>70</v>
      </c>
      <c r="C17" s="10" t="s">
        <v>6</v>
      </c>
      <c r="D17" s="12">
        <v>163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</row>
    <row r="18" spans="1:17" s="3" customFormat="1" ht="37.15" customHeight="1">
      <c r="A18" s="9">
        <v>3</v>
      </c>
      <c r="B18" s="124" t="s">
        <v>71</v>
      </c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6"/>
    </row>
    <row r="19" spans="1:17" s="3" customFormat="1" ht="47.5" customHeight="1">
      <c r="A19" s="10" t="s">
        <v>72</v>
      </c>
      <c r="B19" s="11" t="s">
        <v>73</v>
      </c>
      <c r="C19" s="10" t="s">
        <v>6</v>
      </c>
      <c r="D19" s="12">
        <v>163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</row>
    <row r="20" spans="1:17" s="3" customFormat="1" ht="30" customHeight="1">
      <c r="A20" s="9">
        <v>4</v>
      </c>
      <c r="B20" s="124" t="s">
        <v>74</v>
      </c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6"/>
    </row>
    <row r="21" spans="1:17" s="3" customFormat="1" ht="56.5" customHeight="1">
      <c r="A21" s="10" t="s">
        <v>75</v>
      </c>
      <c r="B21" s="11" t="s">
        <v>76</v>
      </c>
      <c r="C21" s="10" t="s">
        <v>6</v>
      </c>
      <c r="D21" s="12">
        <v>163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</row>
    <row r="22" spans="1:17" s="3" customFormat="1" ht="56.5" hidden="1" customHeight="1">
      <c r="A22" s="10">
        <v>4.2</v>
      </c>
      <c r="B22" s="11" t="s">
        <v>77</v>
      </c>
      <c r="C22" s="10" t="s">
        <v>6</v>
      </c>
      <c r="D22" s="12"/>
      <c r="E22" s="13">
        <v>1041947</v>
      </c>
      <c r="F22" s="13">
        <v>14887.880045999998</v>
      </c>
      <c r="G22" s="13">
        <v>14887.880045999998</v>
      </c>
      <c r="H22" s="13">
        <v>157307</v>
      </c>
      <c r="I22" s="13">
        <v>146218</v>
      </c>
      <c r="J22" s="13">
        <v>1375247.760092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</row>
    <row r="23" spans="1:17" s="3" customFormat="1" ht="56.5" hidden="1" customHeight="1">
      <c r="A23" s="10">
        <v>4.3</v>
      </c>
      <c r="B23" s="11" t="s">
        <v>78</v>
      </c>
      <c r="C23" s="10" t="s">
        <v>6</v>
      </c>
      <c r="D23" s="12"/>
      <c r="E23" s="13">
        <v>1758175</v>
      </c>
      <c r="F23" s="13">
        <v>34571</v>
      </c>
      <c r="G23" s="13">
        <v>26810.896229965714</v>
      </c>
      <c r="H23" s="13">
        <v>179780</v>
      </c>
      <c r="I23" s="13">
        <v>167107</v>
      </c>
      <c r="J23" s="13">
        <v>2166443.8962299656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</row>
    <row r="24" spans="1:17" s="3" customFormat="1" ht="18" customHeight="1">
      <c r="A24" s="118" t="s">
        <v>79</v>
      </c>
      <c r="B24" s="119"/>
      <c r="C24" s="119"/>
      <c r="D24" s="119"/>
      <c r="E24" s="119"/>
      <c r="F24" s="119"/>
      <c r="G24" s="119"/>
      <c r="H24" s="119"/>
      <c r="I24" s="119"/>
      <c r="J24" s="120"/>
      <c r="K24" s="15"/>
      <c r="L24" s="15"/>
      <c r="M24" s="15"/>
      <c r="N24" s="15"/>
      <c r="O24" s="15"/>
      <c r="P24" s="15"/>
    </row>
    <row r="25" spans="1:17" s="3" customFormat="1" ht="18" customHeight="1">
      <c r="A25" s="112" t="s">
        <v>43</v>
      </c>
      <c r="B25" s="113"/>
      <c r="C25" s="113"/>
      <c r="D25" s="113"/>
      <c r="E25" s="113"/>
      <c r="F25" s="113"/>
      <c r="G25" s="113"/>
      <c r="H25" s="113"/>
      <c r="I25" s="114"/>
      <c r="J25" s="16"/>
      <c r="K25" s="17"/>
      <c r="L25" s="17"/>
      <c r="M25" s="17"/>
      <c r="N25" s="17"/>
      <c r="O25" s="17"/>
      <c r="P25" s="17"/>
      <c r="Q25" s="14"/>
    </row>
    <row r="26" spans="1:17" s="3" customFormat="1" ht="18" customHeight="1">
      <c r="A26" s="112" t="s">
        <v>44</v>
      </c>
      <c r="B26" s="113"/>
      <c r="C26" s="113"/>
      <c r="D26" s="113"/>
      <c r="E26" s="113"/>
      <c r="F26" s="113"/>
      <c r="G26" s="113"/>
      <c r="H26" s="113"/>
      <c r="I26" s="114"/>
      <c r="J26" s="16"/>
      <c r="K26" s="17"/>
      <c r="L26" s="17"/>
      <c r="M26" s="17"/>
      <c r="N26" s="17"/>
      <c r="O26" s="17"/>
      <c r="P26" s="17"/>
    </row>
    <row r="27" spans="1:17" s="3" customFormat="1" ht="18" customHeight="1">
      <c r="A27" s="112" t="s">
        <v>45</v>
      </c>
      <c r="B27" s="113"/>
      <c r="C27" s="113"/>
      <c r="D27" s="113"/>
      <c r="E27" s="113"/>
      <c r="F27" s="113"/>
      <c r="G27" s="113"/>
      <c r="H27" s="113"/>
      <c r="I27" s="114"/>
      <c r="J27" s="16"/>
      <c r="K27" s="17"/>
      <c r="L27" s="17"/>
      <c r="M27" s="17"/>
      <c r="N27" s="17"/>
      <c r="O27" s="17"/>
      <c r="P27" s="17"/>
    </row>
    <row r="28" spans="1:17" s="3" customFormat="1" ht="18" customHeight="1">
      <c r="A28" s="112" t="s">
        <v>46</v>
      </c>
      <c r="B28" s="113"/>
      <c r="C28" s="113"/>
      <c r="D28" s="113"/>
      <c r="E28" s="113"/>
      <c r="F28" s="113"/>
      <c r="G28" s="113"/>
      <c r="H28" s="113"/>
      <c r="I28" s="114"/>
      <c r="J28" s="16"/>
      <c r="K28" s="17"/>
      <c r="L28" s="17"/>
      <c r="M28" s="17"/>
      <c r="N28" s="17"/>
      <c r="O28" s="17"/>
      <c r="P28" s="17"/>
    </row>
    <row r="29" spans="1:17" s="3" customFormat="1" ht="18" customHeight="1">
      <c r="A29" s="112" t="s">
        <v>47</v>
      </c>
      <c r="B29" s="113"/>
      <c r="C29" s="113"/>
      <c r="D29" s="113"/>
      <c r="E29" s="113"/>
      <c r="F29" s="113"/>
      <c r="G29" s="113"/>
      <c r="H29" s="113"/>
      <c r="I29" s="114"/>
      <c r="J29" s="16"/>
      <c r="K29" s="17"/>
      <c r="L29" s="17"/>
      <c r="M29" s="17"/>
      <c r="N29" s="17"/>
      <c r="O29" s="17"/>
      <c r="P29" s="17"/>
    </row>
    <row r="30" spans="1:17" s="3" customFormat="1" ht="18" customHeight="1">
      <c r="A30" s="115" t="s">
        <v>48</v>
      </c>
      <c r="B30" s="116"/>
      <c r="C30" s="116"/>
      <c r="D30" s="116"/>
      <c r="E30" s="116"/>
      <c r="F30" s="116"/>
      <c r="G30" s="116"/>
      <c r="H30" s="116"/>
      <c r="I30" s="116"/>
      <c r="J30" s="117"/>
      <c r="K30" s="18"/>
      <c r="L30" s="18"/>
      <c r="M30" s="18"/>
      <c r="N30" s="18"/>
      <c r="O30" s="18"/>
      <c r="P30" s="18"/>
    </row>
    <row r="31" spans="1:17" s="3" customFormat="1" ht="18" customHeight="1">
      <c r="A31" s="112" t="s">
        <v>49</v>
      </c>
      <c r="B31" s="113"/>
      <c r="C31" s="113"/>
      <c r="D31" s="113"/>
      <c r="E31" s="113"/>
      <c r="F31" s="113"/>
      <c r="G31" s="113"/>
      <c r="H31" s="113"/>
      <c r="I31" s="114"/>
      <c r="J31" s="75"/>
      <c r="K31" s="17"/>
      <c r="L31" s="17"/>
      <c r="M31" s="17"/>
      <c r="N31" s="17"/>
      <c r="O31" s="17"/>
      <c r="P31" s="17"/>
    </row>
    <row r="32" spans="1:17" s="3" customFormat="1" ht="18" customHeight="1">
      <c r="A32" s="112" t="s">
        <v>50</v>
      </c>
      <c r="B32" s="113"/>
      <c r="C32" s="113"/>
      <c r="D32" s="113"/>
      <c r="E32" s="113"/>
      <c r="F32" s="113"/>
      <c r="G32" s="113"/>
      <c r="H32" s="113"/>
      <c r="I32" s="114"/>
      <c r="J32" s="75"/>
      <c r="K32" s="17"/>
      <c r="L32" s="17"/>
      <c r="M32" s="17"/>
      <c r="N32" s="17"/>
      <c r="O32" s="17"/>
      <c r="P32" s="17"/>
      <c r="Q32" s="82"/>
    </row>
    <row r="33" spans="1:18" s="3" customFormat="1" ht="18" customHeight="1">
      <c r="A33" s="101" t="s">
        <v>80</v>
      </c>
      <c r="B33" s="102"/>
      <c r="C33" s="102"/>
      <c r="D33" s="102"/>
      <c r="E33" s="102"/>
      <c r="F33" s="102"/>
      <c r="G33" s="102"/>
      <c r="H33" s="102"/>
      <c r="I33" s="103"/>
      <c r="J33" s="20"/>
      <c r="K33" s="20"/>
      <c r="L33" s="20"/>
      <c r="M33" s="20"/>
      <c r="N33" s="20"/>
      <c r="O33" s="20"/>
      <c r="P33" s="20"/>
      <c r="Q33" s="81"/>
      <c r="R33" s="81"/>
    </row>
    <row r="34" spans="1:18" s="3" customFormat="1" ht="18" customHeight="1">
      <c r="A34" s="98" t="s">
        <v>81</v>
      </c>
      <c r="B34" s="99"/>
      <c r="C34" s="99"/>
      <c r="D34" s="99"/>
      <c r="E34" s="99"/>
      <c r="F34" s="99"/>
      <c r="G34" s="99"/>
      <c r="H34" s="99"/>
      <c r="I34" s="100"/>
      <c r="J34" s="21"/>
      <c r="K34" s="19"/>
      <c r="L34" s="19"/>
      <c r="M34" s="19"/>
      <c r="N34" s="19"/>
      <c r="O34" s="19"/>
      <c r="P34" s="79">
        <v>163</v>
      </c>
    </row>
    <row r="35" spans="1:18" s="2" customFormat="1" ht="18" customHeight="1">
      <c r="A35" s="104" t="s">
        <v>51</v>
      </c>
      <c r="B35" s="105"/>
      <c r="C35" s="105"/>
      <c r="D35" s="105"/>
      <c r="E35" s="105"/>
      <c r="F35" s="105"/>
      <c r="G35" s="105"/>
      <c r="H35" s="105"/>
      <c r="I35" s="106"/>
      <c r="J35" s="22"/>
      <c r="K35" s="23"/>
      <c r="L35" s="23"/>
      <c r="M35" s="23"/>
      <c r="N35" s="23"/>
      <c r="O35" s="23"/>
      <c r="P35" s="83"/>
      <c r="Q35" s="78"/>
    </row>
    <row r="36" spans="1:18" ht="13">
      <c r="A36" s="107"/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9"/>
    </row>
    <row r="37" spans="1:18" ht="23.5" customHeight="1">
      <c r="A37" s="97"/>
      <c r="B37" s="97"/>
      <c r="Q37" s="80"/>
    </row>
    <row r="38" spans="1:18" ht="23.5" customHeight="1">
      <c r="A38" s="89"/>
      <c r="B38" s="89"/>
      <c r="Q38" s="80"/>
    </row>
    <row r="39" spans="1:18" ht="33" customHeight="1">
      <c r="A39" s="89"/>
      <c r="B39" s="89"/>
      <c r="Q39" s="4"/>
    </row>
    <row r="40" spans="1:18" ht="23.5" customHeight="1">
      <c r="A40" s="89"/>
      <c r="B40" s="89"/>
    </row>
    <row r="42" spans="1:18">
      <c r="Q42" s="80"/>
    </row>
  </sheetData>
  <mergeCells count="26">
    <mergeCell ref="A1:P1"/>
    <mergeCell ref="A37:B40"/>
    <mergeCell ref="A28:I28"/>
    <mergeCell ref="A27:I27"/>
    <mergeCell ref="A35:I35"/>
    <mergeCell ref="A36:P36"/>
    <mergeCell ref="A31:I31"/>
    <mergeCell ref="A32:I32"/>
    <mergeCell ref="A34:I34"/>
    <mergeCell ref="A29:I29"/>
    <mergeCell ref="A30:J30"/>
    <mergeCell ref="A33:I33"/>
    <mergeCell ref="A24:J24"/>
    <mergeCell ref="A25:I25"/>
    <mergeCell ref="A26:I26"/>
    <mergeCell ref="A2:P2"/>
    <mergeCell ref="A3:A4"/>
    <mergeCell ref="B3:B4"/>
    <mergeCell ref="C3:C4"/>
    <mergeCell ref="D3:D4"/>
    <mergeCell ref="E3:J3"/>
    <mergeCell ref="K3:P3"/>
    <mergeCell ref="B20:P20"/>
    <mergeCell ref="B18:P18"/>
    <mergeCell ref="B15:P15"/>
    <mergeCell ref="B5:P5"/>
  </mergeCells>
  <phoneticPr fontId="34" type="noConversion"/>
  <printOptions horizontalCentered="1" verticalCentered="1"/>
  <pageMargins left="0.82677165354330717" right="0.78740157480314965" top="0.55118110236220474" bottom="0.43307086614173229" header="0.31496062992125984" footer="0.31496062992125984"/>
  <pageSetup scale="3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48BC9-7EB2-4D19-8909-F179F7A6BF18}">
  <sheetPr>
    <tabColor theme="4" tint="0.59999389629810485"/>
    <pageSetUpPr fitToPage="1"/>
  </sheetPr>
  <dimension ref="A1:G37"/>
  <sheetViews>
    <sheetView showGridLines="0" view="pageBreakPreview" zoomScale="70" zoomScaleNormal="120" zoomScaleSheetLayoutView="70" workbookViewId="0">
      <selection activeCell="G35" sqref="G35:G40"/>
    </sheetView>
  </sheetViews>
  <sheetFormatPr baseColWidth="10" defaultColWidth="11.453125" defaultRowHeight="12.5"/>
  <cols>
    <col min="1" max="1" width="11.453125" style="24"/>
    <col min="2" max="2" width="48.26953125" style="24" customWidth="1"/>
    <col min="3" max="3" width="11.453125" style="24"/>
    <col min="4" max="5" width="11.7265625" style="24" customWidth="1"/>
    <col min="6" max="6" width="15" style="24" customWidth="1"/>
    <col min="7" max="7" width="15.26953125" style="24" customWidth="1"/>
    <col min="8" max="8" width="6.26953125" style="24" customWidth="1"/>
    <col min="9" max="9" width="11.453125" style="24"/>
    <col min="10" max="10" width="11.7265625" style="24" bestFit="1" customWidth="1"/>
    <col min="11" max="16384" width="11.453125" style="24"/>
  </cols>
  <sheetData>
    <row r="1" spans="1:7" ht="42" customHeight="1">
      <c r="B1" s="127" t="s">
        <v>53</v>
      </c>
      <c r="C1" s="127"/>
      <c r="D1" s="127"/>
      <c r="E1" s="127"/>
      <c r="F1" s="127"/>
      <c r="G1" s="127"/>
    </row>
    <row r="3" spans="1:7" ht="12.75" customHeight="1">
      <c r="B3" s="25" t="s">
        <v>82</v>
      </c>
      <c r="C3" s="26">
        <v>1.8</v>
      </c>
      <c r="D3" s="26"/>
      <c r="E3" s="26"/>
      <c r="F3" s="26"/>
      <c r="G3" s="27" t="s">
        <v>83</v>
      </c>
    </row>
    <row r="4" spans="1:7" ht="61.9" customHeight="1">
      <c r="B4" s="136" t="s">
        <v>65</v>
      </c>
      <c r="C4" s="137"/>
      <c r="D4" s="137"/>
      <c r="E4" s="138"/>
      <c r="G4" s="28" t="s">
        <v>6</v>
      </c>
    </row>
    <row r="5" spans="1:7" ht="13">
      <c r="B5" s="29"/>
      <c r="G5" s="30"/>
    </row>
    <row r="6" spans="1:7" ht="13">
      <c r="B6" s="31" t="s">
        <v>84</v>
      </c>
    </row>
    <row r="7" spans="1:7" ht="13">
      <c r="A7" s="71"/>
      <c r="B7" s="32" t="s">
        <v>1</v>
      </c>
      <c r="C7" s="33" t="s">
        <v>19</v>
      </c>
      <c r="D7" s="33" t="s">
        <v>3</v>
      </c>
      <c r="E7" s="33" t="s">
        <v>26</v>
      </c>
      <c r="F7" s="33" t="s">
        <v>20</v>
      </c>
      <c r="G7" s="33" t="s">
        <v>21</v>
      </c>
    </row>
    <row r="8" spans="1:7" ht="14.5">
      <c r="A8" s="72"/>
      <c r="B8" s="64" t="s">
        <v>113</v>
      </c>
      <c r="C8" s="35" t="s">
        <v>6</v>
      </c>
      <c r="D8" s="35">
        <v>1</v>
      </c>
      <c r="E8" s="35"/>
      <c r="F8" s="37"/>
      <c r="G8" s="37"/>
    </row>
    <row r="9" spans="1:7" ht="14.5">
      <c r="A9" s="72"/>
      <c r="B9" s="64" t="s">
        <v>114</v>
      </c>
      <c r="C9" s="35" t="s">
        <v>6</v>
      </c>
      <c r="D9" s="35">
        <v>1</v>
      </c>
      <c r="E9" s="35"/>
      <c r="F9" s="37"/>
      <c r="G9" s="37"/>
    </row>
    <row r="10" spans="1:7" ht="14.5">
      <c r="A10" s="72"/>
      <c r="B10" s="64" t="s">
        <v>107</v>
      </c>
      <c r="C10" s="35" t="s">
        <v>6</v>
      </c>
      <c r="D10" s="35">
        <v>2</v>
      </c>
      <c r="E10" s="35"/>
      <c r="F10" s="37"/>
      <c r="G10" s="37"/>
    </row>
    <row r="11" spans="1:7" ht="14.5">
      <c r="A11" s="72"/>
      <c r="B11" s="64" t="s">
        <v>158</v>
      </c>
      <c r="C11" s="35" t="s">
        <v>6</v>
      </c>
      <c r="D11" s="35">
        <v>2</v>
      </c>
      <c r="E11" s="35"/>
      <c r="F11" s="37"/>
      <c r="G11" s="37"/>
    </row>
    <row r="12" spans="1:7" ht="14.5">
      <c r="A12" s="72"/>
      <c r="B12" s="64" t="s">
        <v>154</v>
      </c>
      <c r="C12" s="35" t="s">
        <v>102</v>
      </c>
      <c r="D12" s="35">
        <v>4</v>
      </c>
      <c r="E12" s="35"/>
      <c r="F12" s="37"/>
      <c r="G12" s="37"/>
    </row>
    <row r="13" spans="1:7" ht="14.5">
      <c r="A13" s="72"/>
      <c r="B13" s="64" t="s">
        <v>155</v>
      </c>
      <c r="C13" s="35" t="s">
        <v>156</v>
      </c>
      <c r="D13" s="35">
        <v>0.5</v>
      </c>
      <c r="E13" s="35"/>
      <c r="F13" s="37"/>
      <c r="G13" s="37"/>
    </row>
    <row r="14" spans="1:7" ht="13">
      <c r="D14" s="42"/>
      <c r="E14" s="42"/>
      <c r="F14" s="43" t="s">
        <v>85</v>
      </c>
      <c r="G14" s="44"/>
    </row>
    <row r="15" spans="1:7">
      <c r="G15" s="68"/>
    </row>
    <row r="16" spans="1:7" ht="13">
      <c r="B16" s="45" t="s">
        <v>86</v>
      </c>
      <c r="G16" s="69"/>
    </row>
    <row r="17" spans="1:7" ht="13">
      <c r="A17" s="71"/>
      <c r="B17" s="32" t="s">
        <v>1</v>
      </c>
      <c r="C17" s="33" t="s">
        <v>0</v>
      </c>
      <c r="D17" s="33" t="s">
        <v>87</v>
      </c>
      <c r="E17" s="33"/>
      <c r="F17" s="33" t="s">
        <v>2</v>
      </c>
      <c r="G17" s="33" t="s">
        <v>21</v>
      </c>
    </row>
    <row r="18" spans="1:7" ht="14.5">
      <c r="A18" s="72"/>
      <c r="B18" s="38" t="s">
        <v>5</v>
      </c>
      <c r="C18" s="39" t="s">
        <v>6</v>
      </c>
      <c r="D18" s="46"/>
      <c r="E18" s="46"/>
      <c r="F18" s="66"/>
      <c r="G18" s="46"/>
    </row>
    <row r="19" spans="1:7">
      <c r="B19" s="38"/>
      <c r="C19" s="39"/>
      <c r="D19" s="41"/>
      <c r="E19" s="41"/>
      <c r="F19" s="47"/>
      <c r="G19" s="48"/>
    </row>
    <row r="20" spans="1:7">
      <c r="B20" s="38"/>
      <c r="C20" s="39"/>
      <c r="D20" s="41"/>
      <c r="E20" s="41"/>
      <c r="F20" s="47"/>
      <c r="G20" s="48"/>
    </row>
    <row r="21" spans="1:7" ht="13">
      <c r="D21" s="42"/>
      <c r="E21" s="42"/>
      <c r="F21" s="43" t="s">
        <v>85</v>
      </c>
      <c r="G21" s="44"/>
    </row>
    <row r="22" spans="1:7" ht="13">
      <c r="D22" s="42"/>
      <c r="E22" s="42"/>
      <c r="F22" s="42"/>
      <c r="G22" s="49"/>
    </row>
    <row r="23" spans="1:7" ht="13">
      <c r="B23" s="31" t="s">
        <v>88</v>
      </c>
      <c r="G23" s="50"/>
    </row>
    <row r="24" spans="1:7" ht="13">
      <c r="A24" s="71"/>
      <c r="B24" s="32" t="s">
        <v>1</v>
      </c>
      <c r="C24" s="33" t="s">
        <v>19</v>
      </c>
      <c r="D24" s="33" t="s">
        <v>26</v>
      </c>
      <c r="E24" s="33"/>
      <c r="F24" s="33" t="s">
        <v>96</v>
      </c>
      <c r="G24" s="51" t="s">
        <v>21</v>
      </c>
    </row>
    <row r="25" spans="1:7" ht="50">
      <c r="A25" s="72"/>
      <c r="B25" s="52" t="s">
        <v>24</v>
      </c>
      <c r="C25" s="35" t="s">
        <v>97</v>
      </c>
      <c r="D25" s="36"/>
      <c r="E25" s="36"/>
      <c r="F25" s="54"/>
      <c r="G25" s="54"/>
    </row>
    <row r="26" spans="1:7" ht="13.15" customHeight="1">
      <c r="A26" s="72"/>
      <c r="B26" s="52"/>
      <c r="C26" s="35"/>
      <c r="D26" s="36"/>
      <c r="E26" s="36"/>
      <c r="F26" s="54"/>
      <c r="G26" s="54"/>
    </row>
    <row r="27" spans="1:7" ht="13.15" customHeight="1">
      <c r="A27" s="72"/>
      <c r="B27" s="52"/>
      <c r="C27" s="35"/>
      <c r="D27" s="36"/>
      <c r="E27" s="36"/>
      <c r="F27" s="54"/>
      <c r="G27" s="54"/>
    </row>
    <row r="28" spans="1:7" ht="13">
      <c r="D28" s="42"/>
      <c r="E28" s="42"/>
      <c r="F28" s="56" t="s">
        <v>85</v>
      </c>
      <c r="G28" s="44"/>
    </row>
    <row r="30" spans="1:7" ht="13">
      <c r="B30" s="31" t="s">
        <v>92</v>
      </c>
      <c r="D30" s="57"/>
      <c r="E30" s="57"/>
      <c r="F30" s="58"/>
      <c r="G30" s="50"/>
    </row>
    <row r="31" spans="1:7" s="42" customFormat="1" ht="13">
      <c r="A31" s="71"/>
      <c r="B31" s="33" t="s">
        <v>1</v>
      </c>
      <c r="C31" s="33" t="s">
        <v>93</v>
      </c>
      <c r="D31" s="33" t="s">
        <v>94</v>
      </c>
      <c r="E31" s="33"/>
      <c r="F31" s="33" t="s">
        <v>2</v>
      </c>
      <c r="G31" s="51" t="s">
        <v>21</v>
      </c>
    </row>
    <row r="32" spans="1:7" ht="14.5">
      <c r="A32" s="72"/>
      <c r="B32" s="59" t="s">
        <v>13</v>
      </c>
      <c r="C32" s="60"/>
      <c r="D32" s="47"/>
      <c r="E32" s="47"/>
      <c r="F32" s="66"/>
      <c r="G32" s="46"/>
    </row>
    <row r="33" spans="1:7" ht="14.5">
      <c r="A33" s="72"/>
      <c r="B33" s="59" t="s">
        <v>14</v>
      </c>
      <c r="C33" s="60"/>
      <c r="D33" s="47"/>
      <c r="E33" s="47"/>
      <c r="F33" s="66"/>
      <c r="G33" s="46"/>
    </row>
    <row r="34" spans="1:7" ht="14.5">
      <c r="A34" s="72"/>
      <c r="B34" s="65"/>
      <c r="C34" s="60"/>
      <c r="D34" s="47"/>
      <c r="E34" s="47"/>
      <c r="F34" s="40"/>
      <c r="G34" s="46"/>
    </row>
    <row r="35" spans="1:7" ht="13">
      <c r="D35" s="42"/>
      <c r="E35" s="42"/>
      <c r="F35" s="56" t="s">
        <v>85</v>
      </c>
      <c r="G35" s="70"/>
    </row>
    <row r="36" spans="1:7" ht="13">
      <c r="D36" s="42"/>
      <c r="E36" s="42"/>
      <c r="G36" s="50"/>
    </row>
    <row r="37" spans="1:7" ht="12.75" customHeight="1">
      <c r="B37" s="42"/>
      <c r="D37" s="131" t="s">
        <v>95</v>
      </c>
      <c r="E37" s="133"/>
      <c r="F37" s="132"/>
      <c r="G37" s="61"/>
    </row>
  </sheetData>
  <mergeCells count="3">
    <mergeCell ref="B1:G1"/>
    <mergeCell ref="B4:E4"/>
    <mergeCell ref="D37:F37"/>
  </mergeCells>
  <printOptions horizontalCentered="1"/>
  <pageMargins left="0.70866141732283472" right="0.70866141732283472" top="1.5748031496062993" bottom="0.98425196850393704" header="0.98425196850393704" footer="0.51181102362204722"/>
  <pageSetup scale="81" orientation="portrait" r:id="rId1"/>
  <headerFooter alignWithMargins="0">
    <oddHeader xml:space="preserve">&amp;C&amp;"Arial,Negrita"&amp;12ANÁLISIS DE PRECIOS UNITARIOS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58A30-257B-4A80-ADDF-E275FA26920D}">
  <sheetPr>
    <tabColor theme="4" tint="0.59999389629810485"/>
    <pageSetUpPr fitToPage="1"/>
  </sheetPr>
  <dimension ref="A1:Q62"/>
  <sheetViews>
    <sheetView showGridLines="0" view="pageBreakPreview" topLeftCell="A27" zoomScale="70" zoomScaleNormal="120" zoomScaleSheetLayoutView="70" workbookViewId="0">
      <selection activeCell="K32" sqref="K32"/>
    </sheetView>
  </sheetViews>
  <sheetFormatPr baseColWidth="10" defaultColWidth="11.453125" defaultRowHeight="12.5"/>
  <cols>
    <col min="1" max="1" width="11.453125" style="24"/>
    <col min="2" max="2" width="52.54296875" style="24" customWidth="1"/>
    <col min="3" max="3" width="11.453125" style="24"/>
    <col min="4" max="5" width="11.7265625" style="24" customWidth="1"/>
    <col min="6" max="6" width="15" style="24" customWidth="1"/>
    <col min="7" max="7" width="15.26953125" style="24" customWidth="1"/>
    <col min="8" max="8" width="6.26953125" style="24" customWidth="1"/>
    <col min="9" max="9" width="11.453125" style="24"/>
    <col min="10" max="10" width="11.7265625" style="24" bestFit="1" customWidth="1"/>
    <col min="11" max="11" width="11.453125" style="24"/>
    <col min="12" max="12" width="26.81640625" style="24" customWidth="1"/>
    <col min="13" max="16384" width="11.453125" style="24"/>
  </cols>
  <sheetData>
    <row r="1" spans="1:7" ht="42" customHeight="1">
      <c r="B1" s="127" t="s">
        <v>53</v>
      </c>
      <c r="C1" s="127"/>
      <c r="D1" s="127"/>
      <c r="E1" s="127"/>
      <c r="F1" s="127"/>
      <c r="G1" s="127"/>
    </row>
    <row r="3" spans="1:7" ht="12.75" customHeight="1">
      <c r="B3" s="25" t="s">
        <v>82</v>
      </c>
      <c r="C3" s="26" t="s">
        <v>67</v>
      </c>
      <c r="D3" s="26"/>
      <c r="E3" s="26"/>
      <c r="F3" s="26"/>
      <c r="G3" s="27" t="s">
        <v>83</v>
      </c>
    </row>
    <row r="4" spans="1:7" ht="61.9" customHeight="1">
      <c r="B4" s="136" t="s">
        <v>68</v>
      </c>
      <c r="C4" s="137"/>
      <c r="D4" s="137"/>
      <c r="E4" s="138"/>
      <c r="G4" s="28" t="s">
        <v>6</v>
      </c>
    </row>
    <row r="5" spans="1:7" ht="13">
      <c r="B5" s="29"/>
      <c r="G5" s="30"/>
    </row>
    <row r="6" spans="1:7" ht="13">
      <c r="B6" s="31" t="s">
        <v>84</v>
      </c>
    </row>
    <row r="7" spans="1:7" ht="13">
      <c r="A7" s="71"/>
      <c r="B7" s="32" t="s">
        <v>1</v>
      </c>
      <c r="C7" s="33" t="s">
        <v>19</v>
      </c>
      <c r="D7" s="33" t="s">
        <v>3</v>
      </c>
      <c r="E7" s="33" t="s">
        <v>26</v>
      </c>
      <c r="F7" s="33" t="s">
        <v>20</v>
      </c>
      <c r="G7" s="33" t="s">
        <v>21</v>
      </c>
    </row>
    <row r="8" spans="1:7" ht="14.5">
      <c r="A8" s="76"/>
      <c r="B8" s="77" t="s">
        <v>98</v>
      </c>
      <c r="C8" s="35"/>
      <c r="D8" s="35"/>
      <c r="E8" s="35"/>
      <c r="F8" s="37"/>
      <c r="G8" s="37"/>
    </row>
    <row r="9" spans="1:7" ht="25">
      <c r="A9" s="72"/>
      <c r="B9" s="64" t="s">
        <v>121</v>
      </c>
      <c r="C9" s="35" t="s">
        <v>120</v>
      </c>
      <c r="D9" s="87">
        <v>0.120120464</v>
      </c>
      <c r="E9" s="35"/>
      <c r="F9" s="37"/>
      <c r="G9" s="37"/>
    </row>
    <row r="10" spans="1:7" ht="14.5">
      <c r="A10" s="72"/>
      <c r="B10" s="64" t="s">
        <v>119</v>
      </c>
      <c r="C10" s="35" t="s">
        <v>120</v>
      </c>
      <c r="D10" s="35">
        <v>0.20046771700000002</v>
      </c>
      <c r="E10" s="35"/>
      <c r="F10" s="37"/>
      <c r="G10" s="37"/>
    </row>
    <row r="11" spans="1:7" ht="14.5">
      <c r="A11" s="72"/>
      <c r="B11" s="64" t="s">
        <v>117</v>
      </c>
      <c r="C11" s="35" t="s">
        <v>118</v>
      </c>
      <c r="D11" s="35">
        <v>46.096721330000001</v>
      </c>
      <c r="E11" s="35"/>
      <c r="F11" s="37"/>
      <c r="G11" s="37"/>
    </row>
    <row r="12" spans="1:7" ht="14.5">
      <c r="A12" s="72"/>
      <c r="B12" s="64" t="s">
        <v>122</v>
      </c>
      <c r="C12" s="35" t="s">
        <v>123</v>
      </c>
      <c r="D12" s="35">
        <v>80.741396269999996</v>
      </c>
      <c r="E12" s="35"/>
      <c r="F12" s="37"/>
      <c r="G12" s="37"/>
    </row>
    <row r="13" spans="1:7" ht="14.5">
      <c r="A13" s="72"/>
      <c r="B13" s="64" t="s">
        <v>99</v>
      </c>
      <c r="C13" s="35"/>
      <c r="D13" s="35">
        <v>0.05</v>
      </c>
      <c r="E13" s="35"/>
      <c r="F13" s="37"/>
      <c r="G13" s="37"/>
    </row>
    <row r="14" spans="1:7" ht="14.5">
      <c r="A14" s="72"/>
      <c r="B14" s="77" t="s">
        <v>100</v>
      </c>
      <c r="C14" s="35"/>
      <c r="D14" s="35"/>
      <c r="E14" s="35"/>
      <c r="F14" s="37"/>
      <c r="G14" s="37"/>
    </row>
    <row r="15" spans="1:7" ht="14.5">
      <c r="A15" s="72"/>
      <c r="B15" s="64" t="s">
        <v>149</v>
      </c>
      <c r="C15" s="35" t="s">
        <v>123</v>
      </c>
      <c r="D15" s="35">
        <v>5.24</v>
      </c>
      <c r="E15" s="35"/>
      <c r="F15" s="37"/>
      <c r="G15" s="37"/>
    </row>
    <row r="16" spans="1:7" ht="14.5">
      <c r="A16" s="72"/>
      <c r="B16" s="64" t="s">
        <v>101</v>
      </c>
      <c r="C16" s="35"/>
      <c r="D16" s="35">
        <v>0.15</v>
      </c>
      <c r="E16" s="35"/>
      <c r="F16" s="37"/>
      <c r="G16" s="37"/>
    </row>
    <row r="17" spans="1:7" ht="14.5">
      <c r="A17" s="72"/>
      <c r="B17" s="77" t="s">
        <v>27</v>
      </c>
      <c r="C17" s="35"/>
      <c r="D17" s="35"/>
      <c r="E17" s="35"/>
      <c r="F17" s="37"/>
      <c r="G17" s="37"/>
    </row>
    <row r="18" spans="1:7" ht="43.5" customHeight="1">
      <c r="A18" s="72"/>
      <c r="B18" s="64" t="s">
        <v>28</v>
      </c>
      <c r="C18" s="35" t="s">
        <v>123</v>
      </c>
      <c r="D18" s="88">
        <v>5.3070000000000004</v>
      </c>
      <c r="E18" s="35"/>
      <c r="F18" s="37"/>
      <c r="G18" s="37"/>
    </row>
    <row r="19" spans="1:7" ht="43.5" customHeight="1">
      <c r="A19" s="72"/>
      <c r="B19" s="64" t="s">
        <v>29</v>
      </c>
      <c r="C19" s="35" t="s">
        <v>123</v>
      </c>
      <c r="D19" s="88">
        <v>65.835000000000008</v>
      </c>
      <c r="E19" s="35"/>
      <c r="F19" s="37"/>
      <c r="G19" s="37"/>
    </row>
    <row r="20" spans="1:7" ht="42.75" customHeight="1">
      <c r="A20" s="72"/>
      <c r="B20" s="64" t="s">
        <v>30</v>
      </c>
      <c r="C20" s="35" t="s">
        <v>123</v>
      </c>
      <c r="D20" s="35">
        <v>22.448</v>
      </c>
      <c r="E20" s="35"/>
      <c r="F20" s="37"/>
      <c r="G20" s="37"/>
    </row>
    <row r="21" spans="1:7" ht="14.5">
      <c r="A21" s="72"/>
      <c r="B21" s="64" t="s">
        <v>179</v>
      </c>
      <c r="C21" s="35" t="s">
        <v>178</v>
      </c>
      <c r="D21" s="35">
        <v>0.09</v>
      </c>
      <c r="E21" s="35"/>
      <c r="F21" s="37"/>
      <c r="G21" s="37"/>
    </row>
    <row r="22" spans="1:7" ht="14.5">
      <c r="A22" s="72"/>
      <c r="B22" s="64" t="s">
        <v>180</v>
      </c>
      <c r="C22" s="35" t="s">
        <v>178</v>
      </c>
      <c r="D22" s="35">
        <v>4.0000000000000008E-2</v>
      </c>
      <c r="E22" s="35"/>
      <c r="F22" s="37"/>
      <c r="G22" s="37"/>
    </row>
    <row r="23" spans="1:7" ht="14.5">
      <c r="A23" s="72"/>
      <c r="B23" s="64" t="s">
        <v>181</v>
      </c>
      <c r="C23" s="35" t="s">
        <v>123</v>
      </c>
      <c r="D23" s="35">
        <v>0.5</v>
      </c>
      <c r="E23" s="35"/>
      <c r="F23" s="37"/>
      <c r="G23" s="37"/>
    </row>
    <row r="24" spans="1:7" ht="14.5">
      <c r="A24" s="72"/>
      <c r="B24" s="64" t="s">
        <v>182</v>
      </c>
      <c r="C24" s="35" t="s">
        <v>22</v>
      </c>
      <c r="D24" s="35">
        <v>2</v>
      </c>
      <c r="E24" s="35"/>
      <c r="F24" s="37"/>
      <c r="G24" s="37"/>
    </row>
    <row r="25" spans="1:7" ht="14.5">
      <c r="A25" s="72"/>
      <c r="B25" s="64" t="s">
        <v>183</v>
      </c>
      <c r="C25" s="35" t="s">
        <v>22</v>
      </c>
      <c r="D25" s="35">
        <v>4</v>
      </c>
      <c r="E25" s="35"/>
      <c r="F25" s="37"/>
      <c r="G25" s="37"/>
    </row>
    <row r="26" spans="1:7" ht="30.65" customHeight="1">
      <c r="A26" s="72"/>
      <c r="B26" s="64" t="s">
        <v>124</v>
      </c>
      <c r="C26" s="35" t="s">
        <v>6</v>
      </c>
      <c r="D26" s="35">
        <v>1</v>
      </c>
      <c r="E26" s="35"/>
      <c r="F26" s="37"/>
      <c r="G26" s="37"/>
    </row>
    <row r="27" spans="1:7" ht="13">
      <c r="D27" s="42"/>
      <c r="E27" s="42"/>
      <c r="F27" s="43" t="s">
        <v>85</v>
      </c>
      <c r="G27" s="44"/>
    </row>
    <row r="28" spans="1:7">
      <c r="G28" s="68"/>
    </row>
    <row r="29" spans="1:7" ht="13">
      <c r="B29" s="45" t="s">
        <v>86</v>
      </c>
      <c r="G29" s="69"/>
    </row>
    <row r="30" spans="1:7" ht="13">
      <c r="A30" s="71"/>
      <c r="B30" s="32" t="s">
        <v>1</v>
      </c>
      <c r="C30" s="33" t="s">
        <v>0</v>
      </c>
      <c r="D30" s="33" t="s">
        <v>87</v>
      </c>
      <c r="E30" s="33"/>
      <c r="F30" s="33" t="s">
        <v>2</v>
      </c>
      <c r="G30" s="33" t="s">
        <v>21</v>
      </c>
    </row>
    <row r="31" spans="1:7" ht="14.5">
      <c r="A31" s="72"/>
      <c r="B31" s="38" t="s">
        <v>5</v>
      </c>
      <c r="C31" s="39" t="s">
        <v>6</v>
      </c>
      <c r="D31" s="46"/>
      <c r="E31" s="46"/>
      <c r="F31" s="66"/>
      <c r="G31" s="46"/>
    </row>
    <row r="32" spans="1:7">
      <c r="B32" s="38"/>
      <c r="C32" s="39"/>
      <c r="D32" s="41"/>
      <c r="E32" s="41"/>
      <c r="F32" s="47"/>
      <c r="G32" s="48"/>
    </row>
    <row r="33" spans="1:17">
      <c r="B33" s="38"/>
      <c r="C33" s="39"/>
      <c r="D33" s="41"/>
      <c r="E33" s="41"/>
      <c r="F33" s="47"/>
      <c r="G33" s="48"/>
    </row>
    <row r="34" spans="1:17" ht="13">
      <c r="D34" s="42"/>
      <c r="E34" s="42"/>
      <c r="F34" s="43" t="s">
        <v>85</v>
      </c>
      <c r="G34" s="44"/>
    </row>
    <row r="35" spans="1:17" ht="13">
      <c r="D35" s="42"/>
      <c r="E35" s="42"/>
      <c r="F35" s="42"/>
      <c r="G35" s="49"/>
    </row>
    <row r="36" spans="1:17" ht="13">
      <c r="B36" s="31" t="s">
        <v>88</v>
      </c>
      <c r="G36" s="50"/>
    </row>
    <row r="37" spans="1:17" ht="13">
      <c r="A37" s="71"/>
      <c r="B37" s="32" t="s">
        <v>1</v>
      </c>
      <c r="C37" s="33" t="s">
        <v>19</v>
      </c>
      <c r="D37" s="33" t="s">
        <v>26</v>
      </c>
      <c r="E37" s="33"/>
      <c r="F37" s="33" t="s">
        <v>96</v>
      </c>
      <c r="G37" s="51" t="s">
        <v>21</v>
      </c>
    </row>
    <row r="38" spans="1:17" ht="61.9" customHeight="1">
      <c r="A38" s="72"/>
      <c r="B38" s="52" t="s">
        <v>24</v>
      </c>
      <c r="C38" s="35" t="s">
        <v>97</v>
      </c>
      <c r="D38" s="36"/>
      <c r="E38" s="36"/>
      <c r="F38" s="54"/>
      <c r="G38" s="54"/>
    </row>
    <row r="39" spans="1:17" ht="14.5">
      <c r="A39" s="72"/>
      <c r="B39" s="52" t="s">
        <v>25</v>
      </c>
      <c r="C39" s="35" t="s">
        <v>97</v>
      </c>
      <c r="D39" s="36"/>
      <c r="E39" s="36"/>
      <c r="F39" s="54"/>
      <c r="G39" s="54"/>
    </row>
    <row r="40" spans="1:17" ht="13.15" customHeight="1">
      <c r="A40" s="72"/>
      <c r="B40" s="52"/>
      <c r="C40" s="35"/>
      <c r="D40" s="36"/>
      <c r="E40" s="36"/>
      <c r="F40" s="54"/>
      <c r="G40" s="54"/>
    </row>
    <row r="41" spans="1:17" ht="13">
      <c r="D41" s="42"/>
      <c r="E41" s="42"/>
      <c r="F41" s="56" t="s">
        <v>85</v>
      </c>
      <c r="G41" s="44"/>
      <c r="L41" s="31"/>
      <c r="N41" s="57"/>
      <c r="O41" s="57"/>
      <c r="P41" s="58"/>
      <c r="Q41" s="50"/>
    </row>
    <row r="42" spans="1:17" ht="13">
      <c r="K42" s="71"/>
      <c r="L42" s="33"/>
      <c r="M42" s="33"/>
      <c r="N42" s="33"/>
      <c r="O42" s="33"/>
      <c r="P42" s="33"/>
      <c r="Q42" s="51"/>
    </row>
    <row r="43" spans="1:17" ht="13">
      <c r="B43" s="31" t="s">
        <v>92</v>
      </c>
      <c r="D43" s="57"/>
      <c r="E43" s="57"/>
      <c r="F43" s="58"/>
      <c r="G43" s="50"/>
    </row>
    <row r="44" spans="1:17" s="42" customFormat="1" ht="14.5">
      <c r="A44" s="71"/>
      <c r="B44" s="33" t="s">
        <v>1</v>
      </c>
      <c r="C44" s="33" t="s">
        <v>93</v>
      </c>
      <c r="D44" s="33" t="s">
        <v>94</v>
      </c>
      <c r="E44" s="33"/>
      <c r="F44" s="33" t="s">
        <v>2</v>
      </c>
      <c r="G44" s="51" t="s">
        <v>21</v>
      </c>
      <c r="K44" s="72"/>
      <c r="L44" s="59"/>
      <c r="M44" s="60"/>
      <c r="N44" s="47"/>
      <c r="O44" s="47"/>
      <c r="P44" s="66"/>
      <c r="Q44" s="46"/>
    </row>
    <row r="45" spans="1:17" ht="14.5">
      <c r="A45" s="72"/>
      <c r="B45" s="59" t="s">
        <v>16</v>
      </c>
      <c r="C45" s="60"/>
      <c r="D45" s="47"/>
      <c r="E45" s="47"/>
      <c r="F45" s="66"/>
      <c r="G45" s="46"/>
      <c r="K45" s="72"/>
      <c r="L45" s="59"/>
      <c r="M45" s="60"/>
      <c r="N45" s="47"/>
      <c r="O45" s="47"/>
      <c r="P45" s="66"/>
      <c r="Q45" s="46"/>
    </row>
    <row r="46" spans="1:17" ht="14.5">
      <c r="A46" s="72"/>
      <c r="B46" s="59" t="s">
        <v>14</v>
      </c>
      <c r="C46" s="60"/>
      <c r="D46" s="47"/>
      <c r="E46" s="47"/>
      <c r="F46" s="66"/>
      <c r="G46" s="46"/>
    </row>
    <row r="47" spans="1:17" ht="14.5">
      <c r="A47" s="72"/>
      <c r="B47" s="59" t="s">
        <v>17</v>
      </c>
      <c r="C47" s="60"/>
      <c r="D47" s="47"/>
      <c r="E47" s="47"/>
      <c r="F47" s="66"/>
      <c r="G47" s="46"/>
      <c r="K47" s="72"/>
      <c r="L47" s="59"/>
      <c r="M47" s="60"/>
      <c r="N47" s="47"/>
      <c r="O47" s="47"/>
      <c r="P47" s="66"/>
      <c r="Q47" s="46"/>
    </row>
    <row r="48" spans="1:17" ht="13">
      <c r="D48" s="42"/>
      <c r="E48" s="42"/>
      <c r="F48" s="56" t="s">
        <v>85</v>
      </c>
      <c r="G48" s="70"/>
    </row>
    <row r="49" spans="2:17" ht="14.5">
      <c r="D49" s="42"/>
      <c r="E49" s="42"/>
      <c r="G49" s="50"/>
      <c r="K49" s="72"/>
      <c r="L49" s="59"/>
      <c r="M49" s="60"/>
      <c r="N49" s="47"/>
      <c r="O49" s="47"/>
      <c r="P49" s="66"/>
      <c r="Q49" s="46"/>
    </row>
    <row r="50" spans="2:17" ht="12.75" customHeight="1">
      <c r="B50" s="42"/>
      <c r="D50" s="131" t="s">
        <v>95</v>
      </c>
      <c r="E50" s="133"/>
      <c r="F50" s="132"/>
      <c r="G50" s="61"/>
      <c r="K50" s="72"/>
      <c r="L50" s="59"/>
      <c r="M50" s="60"/>
      <c r="N50" s="47"/>
      <c r="O50" s="47"/>
      <c r="P50" s="66"/>
      <c r="Q50" s="46"/>
    </row>
    <row r="52" spans="2:17" ht="14.5">
      <c r="K52" s="72"/>
      <c r="L52" s="59"/>
      <c r="M52" s="60"/>
      <c r="N52" s="47"/>
      <c r="O52" s="47"/>
      <c r="P52" s="66"/>
      <c r="Q52" s="46"/>
    </row>
    <row r="53" spans="2:17" ht="14.5">
      <c r="K53" s="72"/>
      <c r="L53" s="59"/>
      <c r="M53" s="60"/>
      <c r="N53" s="47"/>
      <c r="O53" s="47"/>
      <c r="P53" s="66"/>
      <c r="Q53" s="46"/>
    </row>
    <row r="55" spans="2:17" ht="14.5">
      <c r="K55" s="72"/>
      <c r="L55" s="59"/>
      <c r="M55" s="60"/>
      <c r="N55" s="47"/>
      <c r="O55" s="47"/>
      <c r="P55" s="66"/>
      <c r="Q55" s="46"/>
    </row>
    <row r="56" spans="2:17" ht="14.5">
      <c r="K56" s="72"/>
      <c r="L56" s="59"/>
      <c r="M56" s="60"/>
      <c r="N56" s="47"/>
      <c r="O56" s="47"/>
      <c r="P56" s="66"/>
      <c r="Q56" s="46"/>
    </row>
    <row r="57" spans="2:17" ht="13">
      <c r="N57" s="42"/>
      <c r="O57" s="42"/>
      <c r="P57" s="56"/>
      <c r="Q57" s="70"/>
    </row>
    <row r="60" spans="2:17" ht="14.5">
      <c r="K60" s="72"/>
      <c r="L60" s="59"/>
      <c r="M60" s="60"/>
      <c r="N60" s="47"/>
      <c r="O60" s="46"/>
    </row>
    <row r="61" spans="2:17" ht="14.5">
      <c r="K61" s="72"/>
      <c r="L61" s="59"/>
      <c r="M61" s="60"/>
      <c r="N61" s="47"/>
      <c r="O61" s="46"/>
    </row>
    <row r="62" spans="2:17" ht="14.5">
      <c r="K62" s="72"/>
      <c r="L62" s="59"/>
      <c r="M62" s="60"/>
      <c r="N62" s="47"/>
      <c r="O62" s="46"/>
    </row>
  </sheetData>
  <mergeCells count="3">
    <mergeCell ref="B1:G1"/>
    <mergeCell ref="B4:E4"/>
    <mergeCell ref="D50:F50"/>
  </mergeCells>
  <printOptions horizontalCentered="1"/>
  <pageMargins left="0.70866141732283472" right="0.70866141732283472" top="1.5748031496062993" bottom="0.98425196850393704" header="0.98425196850393704" footer="0.51181102362204722"/>
  <pageSetup scale="61" orientation="portrait" r:id="rId1"/>
  <headerFooter alignWithMargins="0">
    <oddHeader xml:space="preserve">&amp;C&amp;"Arial,Negrita"&amp;12ANÁLISIS DE PRECIOS UNITARIOS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B4D37-AE4B-4DA2-AC26-2CEBC8D3B266}">
  <sheetPr>
    <tabColor theme="4" tint="0.59999389629810485"/>
    <pageSetUpPr fitToPage="1"/>
  </sheetPr>
  <dimension ref="A1:G33"/>
  <sheetViews>
    <sheetView showGridLines="0" view="pageBreakPreview" zoomScale="70" zoomScaleNormal="120" zoomScaleSheetLayoutView="70" workbookViewId="0">
      <selection activeCell="L9" sqref="L9"/>
    </sheetView>
  </sheetViews>
  <sheetFormatPr baseColWidth="10" defaultColWidth="11.453125" defaultRowHeight="12.5"/>
  <cols>
    <col min="1" max="1" width="11.453125" style="24"/>
    <col min="2" max="2" width="48.26953125" style="24" customWidth="1"/>
    <col min="3" max="3" width="11.453125" style="24"/>
    <col min="4" max="5" width="11.7265625" style="24" customWidth="1"/>
    <col min="6" max="6" width="15" style="24" customWidth="1"/>
    <col min="7" max="7" width="15.26953125" style="24" customWidth="1"/>
    <col min="8" max="8" width="6.26953125" style="24" customWidth="1"/>
    <col min="9" max="9" width="11.453125" style="24"/>
    <col min="10" max="10" width="11.7265625" style="24" bestFit="1" customWidth="1"/>
    <col min="11" max="16384" width="11.453125" style="24"/>
  </cols>
  <sheetData>
    <row r="1" spans="1:7" ht="42" customHeight="1">
      <c r="B1" s="127" t="s">
        <v>53</v>
      </c>
      <c r="C1" s="127"/>
      <c r="D1" s="127"/>
      <c r="E1" s="127"/>
      <c r="F1" s="127"/>
      <c r="G1" s="127"/>
    </row>
    <row r="3" spans="1:7" ht="12.75" customHeight="1">
      <c r="B3" s="25" t="s">
        <v>82</v>
      </c>
      <c r="C3" s="26" t="s">
        <v>69</v>
      </c>
      <c r="D3" s="26"/>
      <c r="E3" s="26"/>
      <c r="F3" s="26"/>
      <c r="G3" s="27" t="s">
        <v>83</v>
      </c>
    </row>
    <row r="4" spans="1:7" ht="58.9" customHeight="1">
      <c r="B4" s="128" t="s">
        <v>70</v>
      </c>
      <c r="C4" s="134"/>
      <c r="D4" s="134"/>
      <c r="E4" s="135"/>
      <c r="G4" s="28" t="s">
        <v>6</v>
      </c>
    </row>
    <row r="5" spans="1:7" ht="13">
      <c r="B5" s="29"/>
      <c r="G5" s="30"/>
    </row>
    <row r="6" spans="1:7" ht="13">
      <c r="B6" s="31" t="s">
        <v>84</v>
      </c>
    </row>
    <row r="7" spans="1:7" ht="13">
      <c r="A7" s="71"/>
      <c r="B7" s="32" t="s">
        <v>1</v>
      </c>
      <c r="C7" s="33" t="s">
        <v>19</v>
      </c>
      <c r="D7" s="33" t="s">
        <v>3</v>
      </c>
      <c r="E7" s="33" t="s">
        <v>26</v>
      </c>
      <c r="F7" s="33" t="s">
        <v>20</v>
      </c>
      <c r="G7" s="33" t="s">
        <v>21</v>
      </c>
    </row>
    <row r="8" spans="1:7" ht="14.5">
      <c r="A8" s="72"/>
      <c r="B8" s="64"/>
      <c r="C8" s="35"/>
      <c r="D8" s="35"/>
      <c r="E8" s="35"/>
      <c r="F8" s="37"/>
      <c r="G8" s="37"/>
    </row>
    <row r="9" spans="1:7" ht="14.5">
      <c r="A9" s="72"/>
      <c r="B9" s="64"/>
      <c r="C9" s="35"/>
      <c r="D9" s="35"/>
      <c r="E9" s="35"/>
      <c r="F9" s="37"/>
      <c r="G9" s="37"/>
    </row>
    <row r="10" spans="1:7" ht="14.5">
      <c r="A10" s="1"/>
      <c r="B10" s="64"/>
      <c r="C10" s="35"/>
      <c r="D10" s="35"/>
      <c r="E10" s="35"/>
      <c r="F10" s="37"/>
      <c r="G10" s="37"/>
    </row>
    <row r="11" spans="1:7" ht="13">
      <c r="D11" s="42"/>
      <c r="E11" s="42"/>
      <c r="F11" s="43" t="s">
        <v>85</v>
      </c>
      <c r="G11" s="44"/>
    </row>
    <row r="12" spans="1:7">
      <c r="G12" s="68"/>
    </row>
    <row r="13" spans="1:7" ht="13">
      <c r="B13" s="45" t="s">
        <v>86</v>
      </c>
      <c r="G13" s="69"/>
    </row>
    <row r="14" spans="1:7" ht="13">
      <c r="A14" s="71"/>
      <c r="B14" s="32" t="s">
        <v>1</v>
      </c>
      <c r="C14" s="33" t="s">
        <v>0</v>
      </c>
      <c r="D14" s="33" t="s">
        <v>87</v>
      </c>
      <c r="E14" s="33"/>
      <c r="F14" s="33" t="s">
        <v>2</v>
      </c>
      <c r="G14" s="33" t="s">
        <v>21</v>
      </c>
    </row>
    <row r="15" spans="1:7" ht="14.5">
      <c r="A15" s="72"/>
      <c r="B15" s="38" t="s">
        <v>5</v>
      </c>
      <c r="C15" s="39" t="s">
        <v>6</v>
      </c>
      <c r="D15" s="46"/>
      <c r="E15" s="46"/>
      <c r="F15" s="66"/>
      <c r="G15" s="46"/>
    </row>
    <row r="16" spans="1:7" ht="14.5">
      <c r="A16" s="72"/>
      <c r="B16" s="38" t="s">
        <v>10</v>
      </c>
      <c r="C16" s="39" t="s">
        <v>11</v>
      </c>
      <c r="D16" s="46"/>
      <c r="E16" s="41"/>
      <c r="F16" s="66"/>
      <c r="G16" s="46"/>
    </row>
    <row r="17" spans="1:7">
      <c r="B17" s="38"/>
      <c r="C17" s="39"/>
      <c r="D17" s="41"/>
      <c r="E17" s="41"/>
      <c r="F17" s="47"/>
      <c r="G17" s="48"/>
    </row>
    <row r="18" spans="1:7" ht="13">
      <c r="D18" s="42"/>
      <c r="E18" s="42"/>
      <c r="F18" s="43" t="s">
        <v>85</v>
      </c>
      <c r="G18" s="44"/>
    </row>
    <row r="19" spans="1:7" ht="13">
      <c r="D19" s="42"/>
      <c r="E19" s="42"/>
      <c r="F19" s="42"/>
      <c r="G19" s="49"/>
    </row>
    <row r="20" spans="1:7" ht="13">
      <c r="B20" s="31" t="s">
        <v>88</v>
      </c>
      <c r="G20" s="50"/>
    </row>
    <row r="21" spans="1:7" ht="13">
      <c r="A21" s="71"/>
      <c r="B21" s="32" t="s">
        <v>1</v>
      </c>
      <c r="C21" s="33" t="s">
        <v>19</v>
      </c>
      <c r="D21" s="33" t="s">
        <v>26</v>
      </c>
      <c r="E21" s="33"/>
      <c r="F21" s="33" t="s">
        <v>96</v>
      </c>
      <c r="G21" s="51" t="s">
        <v>21</v>
      </c>
    </row>
    <row r="22" spans="1:7" ht="26.5" customHeight="1">
      <c r="A22" s="72"/>
      <c r="B22" s="52" t="s">
        <v>23</v>
      </c>
      <c r="C22" s="35" t="s">
        <v>97</v>
      </c>
      <c r="D22" s="36"/>
      <c r="E22" s="36"/>
      <c r="F22" s="54"/>
      <c r="G22" s="54"/>
    </row>
    <row r="23" spans="1:7" ht="13.15" customHeight="1">
      <c r="A23" s="72"/>
      <c r="B23" s="52"/>
      <c r="C23" s="35"/>
      <c r="D23" s="36"/>
      <c r="E23" s="36"/>
      <c r="F23" s="54"/>
      <c r="G23" s="54"/>
    </row>
    <row r="24" spans="1:7" ht="13.15" customHeight="1">
      <c r="A24" s="72"/>
      <c r="B24" s="52"/>
      <c r="C24" s="35"/>
      <c r="D24" s="36"/>
      <c r="E24" s="36"/>
      <c r="F24" s="54"/>
      <c r="G24" s="54"/>
    </row>
    <row r="25" spans="1:7" ht="13">
      <c r="D25" s="42"/>
      <c r="E25" s="42"/>
      <c r="F25" s="56" t="s">
        <v>85</v>
      </c>
      <c r="G25" s="44"/>
    </row>
    <row r="27" spans="1:7" ht="13">
      <c r="B27" s="31" t="s">
        <v>92</v>
      </c>
      <c r="D27" s="57"/>
      <c r="E27" s="57"/>
      <c r="F27" s="58"/>
      <c r="G27" s="50"/>
    </row>
    <row r="28" spans="1:7" s="42" customFormat="1" ht="13">
      <c r="A28" s="71"/>
      <c r="B28" s="33" t="s">
        <v>1</v>
      </c>
      <c r="C28" s="33" t="s">
        <v>93</v>
      </c>
      <c r="D28" s="33" t="s">
        <v>94</v>
      </c>
      <c r="E28" s="33"/>
      <c r="F28" s="33" t="s">
        <v>2</v>
      </c>
      <c r="G28" s="51" t="s">
        <v>21</v>
      </c>
    </row>
    <row r="29" spans="1:7" ht="14.5">
      <c r="A29" s="72"/>
      <c r="B29" s="59"/>
      <c r="C29" s="60"/>
      <c r="D29" s="47"/>
      <c r="E29" s="47"/>
      <c r="F29" s="66"/>
      <c r="G29" s="46"/>
    </row>
    <row r="30" spans="1:7" ht="14.5">
      <c r="A30" s="72"/>
      <c r="B30" s="59" t="s">
        <v>14</v>
      </c>
      <c r="C30" s="60"/>
      <c r="D30" s="47"/>
      <c r="E30" s="47"/>
      <c r="F30" s="66"/>
      <c r="G30" s="46"/>
    </row>
    <row r="31" spans="1:7" ht="13">
      <c r="D31" s="42"/>
      <c r="E31" s="42"/>
      <c r="F31" s="56" t="s">
        <v>85</v>
      </c>
      <c r="G31" s="70"/>
    </row>
    <row r="32" spans="1:7" ht="13">
      <c r="D32" s="42"/>
      <c r="E32" s="42"/>
      <c r="G32" s="50"/>
    </row>
    <row r="33" spans="2:7" ht="12.75" customHeight="1">
      <c r="B33" s="42"/>
      <c r="D33" s="131" t="s">
        <v>95</v>
      </c>
      <c r="E33" s="133"/>
      <c r="F33" s="132"/>
      <c r="G33" s="61"/>
    </row>
  </sheetData>
  <mergeCells count="3">
    <mergeCell ref="B1:G1"/>
    <mergeCell ref="B4:E4"/>
    <mergeCell ref="D33:F33"/>
  </mergeCells>
  <printOptions horizontalCentered="1"/>
  <pageMargins left="0.70866141732283472" right="0.70866141732283472" top="1.5748031496062993" bottom="0.98425196850393704" header="0.98425196850393704" footer="0.51181102362204722"/>
  <pageSetup scale="81" orientation="portrait" r:id="rId1"/>
  <headerFooter alignWithMargins="0">
    <oddHeader xml:space="preserve">&amp;C&amp;"Arial,Negrita"&amp;12ANÁLISIS DE PRECIOS UNITARIOS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32D0F-24B4-4481-A4DB-A78A172FCFF3}">
  <sheetPr>
    <tabColor theme="4" tint="0.59999389629810485"/>
    <pageSetUpPr fitToPage="1"/>
  </sheetPr>
  <dimension ref="A1:I45"/>
  <sheetViews>
    <sheetView showGridLines="0" view="pageBreakPreview" zoomScale="70" zoomScaleNormal="120" zoomScaleSheetLayoutView="70" workbookViewId="0">
      <selection activeCell="G22" sqref="G22"/>
    </sheetView>
  </sheetViews>
  <sheetFormatPr baseColWidth="10" defaultColWidth="11.453125" defaultRowHeight="12.5"/>
  <cols>
    <col min="1" max="1" width="11.453125" style="24"/>
    <col min="2" max="2" width="48.26953125" style="24" customWidth="1"/>
    <col min="3" max="3" width="0" style="24" hidden="1" customWidth="1"/>
    <col min="4" max="5" width="11.7265625" style="24" customWidth="1"/>
    <col min="6" max="6" width="15" style="24" customWidth="1"/>
    <col min="7" max="7" width="15.26953125" style="24" customWidth="1"/>
    <col min="8" max="8" width="6.26953125" style="24" customWidth="1"/>
    <col min="9" max="9" width="11.453125" style="24"/>
    <col min="10" max="10" width="11.7265625" style="24" bestFit="1" customWidth="1"/>
    <col min="11" max="16384" width="11.453125" style="24"/>
  </cols>
  <sheetData>
    <row r="1" spans="1:9" ht="42" customHeight="1">
      <c r="B1" s="127" t="s">
        <v>53</v>
      </c>
      <c r="C1" s="127"/>
      <c r="D1" s="127"/>
      <c r="E1" s="127"/>
      <c r="F1" s="127"/>
      <c r="G1" s="127"/>
    </row>
    <row r="3" spans="1:9" ht="12.75" customHeight="1">
      <c r="B3" s="25" t="s">
        <v>82</v>
      </c>
      <c r="C3" s="26" t="s">
        <v>72</v>
      </c>
      <c r="D3" s="26" t="s">
        <v>72</v>
      </c>
      <c r="E3" s="26"/>
      <c r="F3" s="26"/>
      <c r="G3" s="27" t="s">
        <v>83</v>
      </c>
    </row>
    <row r="4" spans="1:9" ht="61.9" customHeight="1">
      <c r="B4" s="128" t="s">
        <v>73</v>
      </c>
      <c r="C4" s="134"/>
      <c r="D4" s="134"/>
      <c r="E4" s="135"/>
      <c r="G4" s="28" t="s">
        <v>6</v>
      </c>
      <c r="I4" s="50"/>
    </row>
    <row r="5" spans="1:9" ht="13">
      <c r="B5" s="29"/>
      <c r="G5" s="30"/>
    </row>
    <row r="6" spans="1:9" ht="13">
      <c r="B6" s="31" t="s">
        <v>84</v>
      </c>
    </row>
    <row r="7" spans="1:9" ht="13">
      <c r="A7" s="71"/>
      <c r="B7" s="32" t="s">
        <v>1</v>
      </c>
      <c r="C7" s="33" t="s">
        <v>19</v>
      </c>
      <c r="D7" s="33" t="s">
        <v>3</v>
      </c>
      <c r="E7" s="33" t="s">
        <v>26</v>
      </c>
      <c r="F7" s="33" t="s">
        <v>20</v>
      </c>
      <c r="G7" s="33" t="s">
        <v>21</v>
      </c>
    </row>
    <row r="8" spans="1:9" ht="14.5">
      <c r="A8" s="72"/>
      <c r="B8" s="64" t="s">
        <v>159</v>
      </c>
      <c r="C8" s="35" t="s">
        <v>6</v>
      </c>
      <c r="D8" s="35">
        <v>1</v>
      </c>
      <c r="E8" s="35"/>
      <c r="F8" s="37"/>
      <c r="G8" s="37"/>
    </row>
    <row r="9" spans="1:9" ht="14.5">
      <c r="A9" s="72"/>
      <c r="B9" s="64" t="s">
        <v>168</v>
      </c>
      <c r="C9" s="35" t="s">
        <v>6</v>
      </c>
      <c r="D9" s="35">
        <v>1</v>
      </c>
      <c r="E9" s="35"/>
      <c r="F9" s="37"/>
      <c r="G9" s="37"/>
    </row>
    <row r="10" spans="1:9" ht="14.5">
      <c r="A10" s="72"/>
      <c r="B10" s="64" t="s">
        <v>169</v>
      </c>
      <c r="C10" s="35" t="s">
        <v>6</v>
      </c>
      <c r="D10" s="35">
        <v>1</v>
      </c>
      <c r="E10" s="35"/>
      <c r="F10" s="37"/>
      <c r="G10" s="37"/>
    </row>
    <row r="11" spans="1:9" ht="14.5">
      <c r="A11" s="72"/>
      <c r="B11" s="64" t="s">
        <v>170</v>
      </c>
      <c r="C11" s="35" t="s">
        <v>6</v>
      </c>
      <c r="D11" s="85">
        <v>6.1349693251533744E-3</v>
      </c>
      <c r="E11" s="85"/>
      <c r="F11" s="37"/>
      <c r="G11" s="37"/>
      <c r="I11" s="84"/>
    </row>
    <row r="12" spans="1:9" ht="27" customHeight="1">
      <c r="A12" s="72"/>
      <c r="B12" s="64" t="s">
        <v>171</v>
      </c>
      <c r="C12" s="35" t="s">
        <v>6</v>
      </c>
      <c r="D12" s="85">
        <v>6.1349693251533744E-3</v>
      </c>
      <c r="E12" s="85"/>
      <c r="F12" s="37"/>
      <c r="G12" s="37"/>
    </row>
    <row r="13" spans="1:9" ht="14.5">
      <c r="A13" s="72"/>
      <c r="B13" s="64" t="s">
        <v>160</v>
      </c>
      <c r="C13" s="35" t="s">
        <v>6</v>
      </c>
      <c r="D13" s="85">
        <v>6.1349693251533744E-3</v>
      </c>
      <c r="E13" s="85"/>
      <c r="F13" s="37"/>
      <c r="G13" s="37"/>
    </row>
    <row r="14" spans="1:9" ht="14.5">
      <c r="A14" s="72"/>
      <c r="B14" s="64" t="s">
        <v>161</v>
      </c>
      <c r="C14" s="35" t="s">
        <v>6</v>
      </c>
      <c r="D14" s="85">
        <v>1.8404907975460124E-2</v>
      </c>
      <c r="E14" s="85"/>
      <c r="F14" s="37"/>
      <c r="G14" s="37"/>
    </row>
    <row r="15" spans="1:9" ht="14.5">
      <c r="A15" s="72"/>
      <c r="B15" s="64" t="s">
        <v>162</v>
      </c>
      <c r="C15" s="35" t="s">
        <v>6</v>
      </c>
      <c r="D15" s="85">
        <v>6.1349693251533744E-3</v>
      </c>
      <c r="E15" s="85"/>
      <c r="F15" s="37"/>
      <c r="G15" s="37"/>
    </row>
    <row r="16" spans="1:9" ht="14.5">
      <c r="A16" s="72"/>
      <c r="B16" s="64" t="s">
        <v>163</v>
      </c>
      <c r="C16" s="35" t="s">
        <v>6</v>
      </c>
      <c r="D16" s="85">
        <v>1.8404907975460124E-2</v>
      </c>
      <c r="E16" s="85"/>
      <c r="F16" s="37"/>
      <c r="G16" s="37"/>
    </row>
    <row r="17" spans="1:7" ht="14.5">
      <c r="A17" s="72"/>
      <c r="B17" s="64" t="s">
        <v>164</v>
      </c>
      <c r="C17" s="35" t="s">
        <v>6</v>
      </c>
      <c r="D17" s="85">
        <v>6.1349693251533744E-3</v>
      </c>
      <c r="E17" s="85"/>
      <c r="F17" s="37"/>
      <c r="G17" s="37"/>
    </row>
    <row r="18" spans="1:7" ht="14.5">
      <c r="A18" s="72"/>
      <c r="B18" s="64" t="s">
        <v>151</v>
      </c>
      <c r="C18" s="35" t="s">
        <v>6</v>
      </c>
      <c r="D18" s="85">
        <v>6.1349693251533744E-3</v>
      </c>
      <c r="E18" s="85"/>
      <c r="F18" s="37"/>
      <c r="G18" s="37"/>
    </row>
    <row r="19" spans="1:7" ht="14.5">
      <c r="A19" s="72"/>
      <c r="B19" s="64" t="s">
        <v>152</v>
      </c>
      <c r="C19" s="35" t="s">
        <v>6</v>
      </c>
      <c r="D19" s="85">
        <v>6.1349693251533744E-3</v>
      </c>
      <c r="E19" s="85"/>
      <c r="F19" s="37"/>
      <c r="G19" s="37"/>
    </row>
    <row r="20" spans="1:7" ht="14.5">
      <c r="A20" s="72"/>
      <c r="B20" s="64" t="s">
        <v>165</v>
      </c>
      <c r="C20" s="35" t="s">
        <v>6</v>
      </c>
      <c r="D20" s="85">
        <v>1.8404907975460124E-2</v>
      </c>
      <c r="E20" s="85"/>
      <c r="F20" s="37"/>
      <c r="G20" s="37"/>
    </row>
    <row r="21" spans="1:7" ht="25">
      <c r="A21" s="72"/>
      <c r="B21" s="64" t="s">
        <v>166</v>
      </c>
      <c r="C21" s="35" t="s">
        <v>6</v>
      </c>
      <c r="D21" s="85">
        <v>1.8404907975460124E-2</v>
      </c>
      <c r="E21" s="85"/>
      <c r="F21" s="37"/>
      <c r="G21" s="37"/>
    </row>
    <row r="22" spans="1:7" ht="13">
      <c r="D22" s="42"/>
      <c r="E22" s="42"/>
      <c r="F22" s="43" t="s">
        <v>85</v>
      </c>
      <c r="G22" s="44"/>
    </row>
    <row r="23" spans="1:7">
      <c r="G23" s="68"/>
    </row>
    <row r="24" spans="1:7" ht="13">
      <c r="B24" s="45" t="s">
        <v>86</v>
      </c>
      <c r="G24" s="69"/>
    </row>
    <row r="25" spans="1:7" ht="13">
      <c r="A25" s="71"/>
      <c r="B25" s="32" t="s">
        <v>1</v>
      </c>
      <c r="C25" s="33" t="s">
        <v>0</v>
      </c>
      <c r="D25" s="33" t="s">
        <v>87</v>
      </c>
      <c r="E25" s="33"/>
      <c r="F25" s="33" t="s">
        <v>2</v>
      </c>
      <c r="G25" s="33" t="s">
        <v>21</v>
      </c>
    </row>
    <row r="26" spans="1:7" ht="14.5">
      <c r="A26" s="72"/>
      <c r="B26" s="38" t="s">
        <v>9</v>
      </c>
      <c r="C26" s="39" t="s">
        <v>6</v>
      </c>
      <c r="D26" s="46"/>
      <c r="E26" s="46"/>
      <c r="F26" s="66"/>
      <c r="G26" s="46"/>
    </row>
    <row r="27" spans="1:7">
      <c r="B27" s="38"/>
      <c r="C27" s="39"/>
      <c r="D27" s="41"/>
      <c r="E27" s="41"/>
      <c r="F27" s="47"/>
      <c r="G27" s="48"/>
    </row>
    <row r="28" spans="1:7">
      <c r="B28" s="38"/>
      <c r="C28" s="39"/>
      <c r="D28" s="41"/>
      <c r="E28" s="41"/>
      <c r="F28" s="47"/>
      <c r="G28" s="48"/>
    </row>
    <row r="29" spans="1:7" ht="13">
      <c r="D29" s="42"/>
      <c r="E29" s="42"/>
      <c r="F29" s="43" t="s">
        <v>85</v>
      </c>
      <c r="G29" s="44"/>
    </row>
    <row r="30" spans="1:7" ht="13">
      <c r="D30" s="42"/>
      <c r="E30" s="42"/>
      <c r="F30" s="42"/>
      <c r="G30" s="49"/>
    </row>
    <row r="31" spans="1:7" ht="13">
      <c r="B31" s="31" t="s">
        <v>88</v>
      </c>
      <c r="G31" s="50"/>
    </row>
    <row r="32" spans="1:7" ht="13">
      <c r="A32" s="71"/>
      <c r="B32" s="32" t="s">
        <v>1</v>
      </c>
      <c r="C32" s="33" t="s">
        <v>19</v>
      </c>
      <c r="D32" s="33" t="s">
        <v>26</v>
      </c>
      <c r="E32" s="33"/>
      <c r="F32" s="33" t="s">
        <v>96</v>
      </c>
      <c r="G32" s="51" t="s">
        <v>21</v>
      </c>
    </row>
    <row r="33" spans="1:7" ht="58.9" customHeight="1">
      <c r="A33" s="72"/>
      <c r="B33" s="52" t="s">
        <v>24</v>
      </c>
      <c r="C33" s="35" t="s">
        <v>97</v>
      </c>
      <c r="D33" s="36"/>
      <c r="E33" s="36"/>
      <c r="F33" s="54"/>
      <c r="G33" s="54"/>
    </row>
    <row r="34" spans="1:7" ht="13.15" customHeight="1">
      <c r="A34" s="72"/>
      <c r="B34" s="52"/>
      <c r="C34" s="35"/>
      <c r="D34" s="36"/>
      <c r="E34" s="36"/>
      <c r="F34" s="54"/>
      <c r="G34" s="54"/>
    </row>
    <row r="35" spans="1:7" ht="13.15" customHeight="1">
      <c r="A35" s="72"/>
      <c r="B35" s="52"/>
      <c r="C35" s="35"/>
      <c r="D35" s="36"/>
      <c r="E35" s="36"/>
      <c r="F35" s="54"/>
      <c r="G35" s="54"/>
    </row>
    <row r="36" spans="1:7" ht="13">
      <c r="D36" s="42"/>
      <c r="E36" s="42"/>
      <c r="F36" s="56" t="s">
        <v>85</v>
      </c>
      <c r="G36" s="44"/>
    </row>
    <row r="38" spans="1:7" ht="13">
      <c r="B38" s="31" t="s">
        <v>92</v>
      </c>
      <c r="D38" s="57"/>
      <c r="E38" s="57"/>
      <c r="F38" s="58"/>
      <c r="G38" s="50"/>
    </row>
    <row r="39" spans="1:7" s="42" customFormat="1" ht="13">
      <c r="A39" s="71"/>
      <c r="B39" s="33" t="s">
        <v>1</v>
      </c>
      <c r="C39" s="33" t="s">
        <v>93</v>
      </c>
      <c r="D39" s="33" t="s">
        <v>94</v>
      </c>
      <c r="E39" s="33"/>
      <c r="F39" s="33" t="s">
        <v>2</v>
      </c>
      <c r="G39" s="51" t="s">
        <v>21</v>
      </c>
    </row>
    <row r="40" spans="1:7" ht="14.5">
      <c r="A40" s="72"/>
      <c r="B40" s="59" t="s">
        <v>13</v>
      </c>
      <c r="C40" s="60">
        <v>78165</v>
      </c>
      <c r="D40" s="47"/>
      <c r="E40" s="47"/>
      <c r="F40" s="66"/>
      <c r="G40" s="46"/>
    </row>
    <row r="41" spans="1:7" ht="14.5">
      <c r="A41" s="72"/>
      <c r="B41" s="59" t="s">
        <v>14</v>
      </c>
      <c r="C41" s="60">
        <v>72655</v>
      </c>
      <c r="D41" s="47"/>
      <c r="E41" s="47"/>
      <c r="F41" s="66"/>
      <c r="G41" s="46"/>
    </row>
    <row r="42" spans="1:7" ht="14.5">
      <c r="A42" s="72"/>
      <c r="B42" s="65"/>
      <c r="C42" s="60"/>
      <c r="D42" s="47"/>
      <c r="E42" s="47"/>
      <c r="F42" s="40"/>
      <c r="G42" s="46"/>
    </row>
    <row r="43" spans="1:7" ht="13">
      <c r="D43" s="42"/>
      <c r="E43" s="42"/>
      <c r="F43" s="56" t="s">
        <v>85</v>
      </c>
      <c r="G43" s="70"/>
    </row>
    <row r="44" spans="1:7" ht="13">
      <c r="D44" s="42"/>
      <c r="E44" s="42"/>
      <c r="G44" s="50"/>
    </row>
    <row r="45" spans="1:7" ht="12.75" customHeight="1">
      <c r="B45" s="42"/>
      <c r="D45" s="131" t="s">
        <v>95</v>
      </c>
      <c r="E45" s="133"/>
      <c r="F45" s="132"/>
      <c r="G45" s="61"/>
    </row>
  </sheetData>
  <mergeCells count="3">
    <mergeCell ref="B1:G1"/>
    <mergeCell ref="B4:E4"/>
    <mergeCell ref="D45:F45"/>
  </mergeCells>
  <printOptions horizontalCentered="1"/>
  <pageMargins left="0.70866141732283472" right="0.70866141732283472" top="1.5748031496062993" bottom="0.98425196850393704" header="0.98425196850393704" footer="0.51181102362204722"/>
  <pageSetup scale="74" orientation="portrait" r:id="rId1"/>
  <headerFooter alignWithMargins="0">
    <oddHeader xml:space="preserve">&amp;C&amp;"Arial,Negrita"&amp;12ANÁLISIS DE PRECIOS UNITARIOS
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252FD-55E2-45E4-9D79-E4CB9F801629}">
  <sheetPr>
    <tabColor theme="4" tint="0.59999389629810485"/>
    <pageSetUpPr fitToPage="1"/>
  </sheetPr>
  <dimension ref="A1:G48"/>
  <sheetViews>
    <sheetView showGridLines="0" view="pageBreakPreview" zoomScale="70" zoomScaleNormal="120" zoomScaleSheetLayoutView="70" workbookViewId="0">
      <selection activeCell="J11" sqref="J11"/>
    </sheetView>
  </sheetViews>
  <sheetFormatPr baseColWidth="10" defaultColWidth="11.453125" defaultRowHeight="12.5"/>
  <cols>
    <col min="1" max="1" width="11.453125" style="24"/>
    <col min="2" max="2" width="48.26953125" style="24" customWidth="1"/>
    <col min="3" max="3" width="11.453125" style="24"/>
    <col min="4" max="5" width="11.7265625" style="24" customWidth="1"/>
    <col min="6" max="6" width="15" style="24" customWidth="1"/>
    <col min="7" max="7" width="15.26953125" style="24" customWidth="1"/>
    <col min="8" max="8" width="6.26953125" style="24" customWidth="1"/>
    <col min="9" max="9" width="11.453125" style="24"/>
    <col min="10" max="10" width="11.7265625" style="24" bestFit="1" customWidth="1"/>
    <col min="11" max="16384" width="11.453125" style="24"/>
  </cols>
  <sheetData>
    <row r="1" spans="1:7" ht="42" customHeight="1">
      <c r="B1" s="127" t="s">
        <v>53</v>
      </c>
      <c r="C1" s="127"/>
      <c r="D1" s="127"/>
      <c r="E1" s="127"/>
      <c r="F1" s="127"/>
      <c r="G1" s="127"/>
    </row>
    <row r="3" spans="1:7" ht="12.75" customHeight="1">
      <c r="B3" s="25" t="s">
        <v>82</v>
      </c>
      <c r="C3" s="26" t="s">
        <v>75</v>
      </c>
      <c r="D3" s="26"/>
      <c r="E3" s="26"/>
      <c r="F3" s="26"/>
      <c r="G3" s="27" t="s">
        <v>83</v>
      </c>
    </row>
    <row r="4" spans="1:7" ht="61.15" customHeight="1">
      <c r="B4" s="128" t="s">
        <v>76</v>
      </c>
      <c r="C4" s="134"/>
      <c r="D4" s="134"/>
      <c r="E4" s="135"/>
      <c r="G4" s="28" t="s">
        <v>6</v>
      </c>
    </row>
    <row r="5" spans="1:7" ht="13">
      <c r="B5" s="29"/>
      <c r="G5" s="30"/>
    </row>
    <row r="6" spans="1:7" ht="13">
      <c r="B6" s="45" t="s">
        <v>84</v>
      </c>
    </row>
    <row r="7" spans="1:7" ht="13">
      <c r="A7" s="65"/>
      <c r="B7" s="33" t="s">
        <v>1</v>
      </c>
      <c r="C7" s="33" t="s">
        <v>19</v>
      </c>
      <c r="D7" s="33" t="s">
        <v>3</v>
      </c>
      <c r="E7" s="33" t="s">
        <v>26</v>
      </c>
      <c r="F7" s="33" t="s">
        <v>20</v>
      </c>
      <c r="G7" s="33" t="s">
        <v>21</v>
      </c>
    </row>
    <row r="8" spans="1:7" ht="14.5">
      <c r="A8" s="73"/>
      <c r="B8" s="64" t="s">
        <v>126</v>
      </c>
      <c r="C8" s="35" t="s">
        <v>6</v>
      </c>
      <c r="D8" s="35">
        <v>1</v>
      </c>
      <c r="E8" s="35"/>
      <c r="F8" s="37"/>
      <c r="G8" s="37"/>
    </row>
    <row r="9" spans="1:7" ht="22.15" customHeight="1">
      <c r="A9" s="73"/>
      <c r="B9" s="64" t="s">
        <v>127</v>
      </c>
      <c r="C9" s="35" t="s">
        <v>6</v>
      </c>
      <c r="D9" s="74">
        <v>3</v>
      </c>
      <c r="E9" s="35"/>
      <c r="F9" s="37"/>
      <c r="G9" s="37"/>
    </row>
    <row r="10" spans="1:7" ht="14.5">
      <c r="A10" s="73"/>
      <c r="B10" s="64" t="s">
        <v>128</v>
      </c>
      <c r="C10" s="35" t="s">
        <v>6</v>
      </c>
      <c r="D10" s="74">
        <v>2</v>
      </c>
      <c r="E10" s="35"/>
      <c r="F10" s="37"/>
      <c r="G10" s="37"/>
    </row>
    <row r="11" spans="1:7" ht="14.5">
      <c r="A11" s="73"/>
      <c r="B11" s="64" t="s">
        <v>129</v>
      </c>
      <c r="C11" s="35" t="s">
        <v>6</v>
      </c>
      <c r="D11" s="74">
        <v>4</v>
      </c>
      <c r="E11" s="35"/>
      <c r="F11" s="37"/>
      <c r="G11" s="37"/>
    </row>
    <row r="12" spans="1:7" ht="14.5">
      <c r="A12" s="73"/>
      <c r="B12" s="64" t="s">
        <v>130</v>
      </c>
      <c r="C12" s="35" t="s">
        <v>6</v>
      </c>
      <c r="D12" s="74">
        <v>4</v>
      </c>
      <c r="E12" s="35"/>
      <c r="F12" s="37"/>
      <c r="G12" s="37"/>
    </row>
    <row r="13" spans="1:7" ht="14.5">
      <c r="A13" s="73"/>
      <c r="B13" s="64" t="s">
        <v>131</v>
      </c>
      <c r="C13" s="35" t="s">
        <v>6</v>
      </c>
      <c r="D13" s="74">
        <v>21</v>
      </c>
      <c r="E13" s="35"/>
      <c r="F13" s="37"/>
      <c r="G13" s="37"/>
    </row>
    <row r="14" spans="1:7" ht="14.5">
      <c r="A14" s="73"/>
      <c r="B14" s="64" t="s">
        <v>132</v>
      </c>
      <c r="C14" s="35" t="s">
        <v>102</v>
      </c>
      <c r="D14" s="74">
        <v>66</v>
      </c>
      <c r="E14" s="35"/>
      <c r="F14" s="37"/>
      <c r="G14" s="37"/>
    </row>
    <row r="15" spans="1:7" ht="14.5">
      <c r="A15" s="73"/>
      <c r="B15" s="64" t="s">
        <v>133</v>
      </c>
      <c r="C15" s="35" t="s">
        <v>6</v>
      </c>
      <c r="D15" s="74">
        <v>80</v>
      </c>
      <c r="E15" s="35"/>
      <c r="F15" s="37"/>
      <c r="G15" s="37"/>
    </row>
    <row r="16" spans="1:7" ht="14.5">
      <c r="A16" s="73"/>
      <c r="B16" s="64" t="s">
        <v>134</v>
      </c>
      <c r="C16" s="35" t="s">
        <v>6</v>
      </c>
      <c r="D16" s="74">
        <v>4</v>
      </c>
      <c r="E16" s="35"/>
      <c r="F16" s="37"/>
      <c r="G16" s="37"/>
    </row>
    <row r="17" spans="1:7" ht="14.5">
      <c r="A17" s="73"/>
      <c r="B17" s="64" t="s">
        <v>115</v>
      </c>
      <c r="C17" s="35" t="s">
        <v>6</v>
      </c>
      <c r="D17" s="74">
        <v>40</v>
      </c>
      <c r="E17" s="35"/>
      <c r="F17" s="37"/>
      <c r="G17" s="37"/>
    </row>
    <row r="18" spans="1:7" ht="14.5">
      <c r="A18" s="73"/>
      <c r="B18" s="64" t="s">
        <v>112</v>
      </c>
      <c r="C18" s="35" t="s">
        <v>6</v>
      </c>
      <c r="D18" s="74">
        <v>8</v>
      </c>
      <c r="E18" s="35"/>
      <c r="F18" s="37"/>
      <c r="G18" s="37"/>
    </row>
    <row r="19" spans="1:7" ht="14.5">
      <c r="A19" s="73"/>
      <c r="B19" s="64" t="s">
        <v>150</v>
      </c>
      <c r="C19" s="35" t="s">
        <v>6</v>
      </c>
      <c r="D19" s="74">
        <v>1</v>
      </c>
      <c r="E19" s="35"/>
      <c r="F19" s="37"/>
      <c r="G19" s="37"/>
    </row>
    <row r="20" spans="1:7" ht="14.5">
      <c r="A20" s="73"/>
      <c r="B20" s="64" t="s">
        <v>111</v>
      </c>
      <c r="C20" s="35" t="s">
        <v>6</v>
      </c>
      <c r="D20" s="74">
        <v>4</v>
      </c>
      <c r="E20" s="35"/>
      <c r="F20" s="37"/>
      <c r="G20" s="37"/>
    </row>
    <row r="21" spans="1:7" ht="14.5">
      <c r="A21" s="73"/>
      <c r="B21" s="64" t="s">
        <v>137</v>
      </c>
      <c r="C21" s="35" t="s">
        <v>6</v>
      </c>
      <c r="D21" s="74">
        <v>2</v>
      </c>
      <c r="E21" s="35"/>
      <c r="F21" s="37"/>
      <c r="G21" s="37"/>
    </row>
    <row r="22" spans="1:7" ht="14.5">
      <c r="A22" s="73"/>
      <c r="B22" s="64" t="s">
        <v>174</v>
      </c>
      <c r="C22" s="35" t="s">
        <v>102</v>
      </c>
      <c r="D22" s="74">
        <v>20</v>
      </c>
      <c r="E22" s="35"/>
      <c r="F22" s="37"/>
      <c r="G22" s="37"/>
    </row>
    <row r="23" spans="1:7" ht="14.5">
      <c r="A23" s="73"/>
      <c r="B23" s="64" t="s">
        <v>175</v>
      </c>
      <c r="C23" s="35" t="s">
        <v>6</v>
      </c>
      <c r="D23" s="74">
        <v>8</v>
      </c>
      <c r="E23" s="35"/>
      <c r="F23" s="37"/>
      <c r="G23" s="37"/>
    </row>
    <row r="24" spans="1:7" ht="14.5">
      <c r="A24" s="73"/>
      <c r="B24" s="64" t="s">
        <v>176</v>
      </c>
      <c r="C24" s="35" t="s">
        <v>6</v>
      </c>
      <c r="D24" s="74">
        <v>24</v>
      </c>
      <c r="E24" s="35"/>
      <c r="F24" s="37"/>
      <c r="G24" s="37"/>
    </row>
    <row r="25" spans="1:7" ht="13">
      <c r="D25" s="42"/>
      <c r="E25" s="42"/>
      <c r="F25" s="56" t="s">
        <v>85</v>
      </c>
      <c r="G25" s="70"/>
    </row>
    <row r="26" spans="1:7">
      <c r="G26" s="68"/>
    </row>
    <row r="27" spans="1:7" ht="13">
      <c r="B27" s="45" t="s">
        <v>86</v>
      </c>
      <c r="G27" s="69"/>
    </row>
    <row r="28" spans="1:7" ht="13">
      <c r="A28" s="71"/>
      <c r="B28" s="32" t="s">
        <v>1</v>
      </c>
      <c r="C28" s="33" t="s">
        <v>0</v>
      </c>
      <c r="D28" s="33" t="s">
        <v>87</v>
      </c>
      <c r="E28" s="33"/>
      <c r="F28" s="33" t="s">
        <v>2</v>
      </c>
      <c r="G28" s="33" t="s">
        <v>21</v>
      </c>
    </row>
    <row r="29" spans="1:7" ht="14.5">
      <c r="A29" s="72"/>
      <c r="B29" s="38" t="s">
        <v>5</v>
      </c>
      <c r="C29" s="39" t="s">
        <v>6</v>
      </c>
      <c r="D29" s="46"/>
      <c r="E29" s="46"/>
      <c r="F29" s="66"/>
      <c r="G29" s="46"/>
    </row>
    <row r="30" spans="1:7">
      <c r="B30" s="38"/>
      <c r="C30" s="39"/>
      <c r="D30" s="41"/>
      <c r="E30" s="41"/>
      <c r="F30" s="47"/>
      <c r="G30" s="48"/>
    </row>
    <row r="31" spans="1:7">
      <c r="B31" s="38"/>
      <c r="C31" s="39"/>
      <c r="D31" s="41"/>
      <c r="E31" s="41"/>
      <c r="F31" s="47"/>
      <c r="G31" s="48"/>
    </row>
    <row r="32" spans="1:7" ht="13">
      <c r="D32" s="42"/>
      <c r="E32" s="42"/>
      <c r="F32" s="43" t="s">
        <v>85</v>
      </c>
      <c r="G32" s="44"/>
    </row>
    <row r="33" spans="1:7" ht="13">
      <c r="D33" s="42"/>
      <c r="E33" s="42"/>
      <c r="F33" s="42"/>
      <c r="G33" s="49"/>
    </row>
    <row r="34" spans="1:7" ht="13">
      <c r="B34" s="31" t="s">
        <v>88</v>
      </c>
      <c r="G34" s="50"/>
    </row>
    <row r="35" spans="1:7" ht="13">
      <c r="A35" s="71"/>
      <c r="B35" s="32" t="s">
        <v>1</v>
      </c>
      <c r="C35" s="33" t="s">
        <v>19</v>
      </c>
      <c r="D35" s="33" t="s">
        <v>26</v>
      </c>
      <c r="E35" s="33"/>
      <c r="F35" s="33" t="s">
        <v>96</v>
      </c>
      <c r="G35" s="51" t="s">
        <v>21</v>
      </c>
    </row>
    <row r="36" spans="1:7" ht="58.5" customHeight="1">
      <c r="A36" s="72"/>
      <c r="B36" s="52" t="s">
        <v>24</v>
      </c>
      <c r="C36" s="35" t="s">
        <v>97</v>
      </c>
      <c r="D36" s="36"/>
      <c r="E36" s="36"/>
      <c r="F36" s="54"/>
      <c r="G36" s="54"/>
    </row>
    <row r="37" spans="1:7" ht="13.15" customHeight="1">
      <c r="A37" s="72"/>
      <c r="B37" s="52"/>
      <c r="C37" s="35"/>
      <c r="D37" s="36"/>
      <c r="E37" s="36"/>
      <c r="F37" s="54"/>
      <c r="G37" s="54"/>
    </row>
    <row r="38" spans="1:7" ht="13.15" customHeight="1">
      <c r="A38" s="72"/>
      <c r="B38" s="52"/>
      <c r="C38" s="35"/>
      <c r="D38" s="36"/>
      <c r="E38" s="36"/>
      <c r="F38" s="54"/>
      <c r="G38" s="54"/>
    </row>
    <row r="39" spans="1:7" ht="13">
      <c r="D39" s="42"/>
      <c r="E39" s="42"/>
      <c r="F39" s="56" t="s">
        <v>85</v>
      </c>
      <c r="G39" s="44"/>
    </row>
    <row r="41" spans="1:7" ht="13">
      <c r="B41" s="31" t="s">
        <v>92</v>
      </c>
      <c r="D41" s="57"/>
      <c r="E41" s="57"/>
      <c r="F41" s="58"/>
      <c r="G41" s="50"/>
    </row>
    <row r="42" spans="1:7" s="42" customFormat="1" ht="13">
      <c r="A42" s="71"/>
      <c r="B42" s="33" t="s">
        <v>1</v>
      </c>
      <c r="C42" s="33" t="s">
        <v>93</v>
      </c>
      <c r="D42" s="33" t="s">
        <v>94</v>
      </c>
      <c r="E42" s="33"/>
      <c r="F42" s="33" t="s">
        <v>2</v>
      </c>
      <c r="G42" s="51" t="s">
        <v>21</v>
      </c>
    </row>
    <row r="43" spans="1:7" ht="14.5">
      <c r="A43" s="72"/>
      <c r="B43" s="59" t="s">
        <v>13</v>
      </c>
      <c r="C43" s="60"/>
      <c r="D43" s="47"/>
      <c r="E43" s="47"/>
      <c r="F43" s="66"/>
      <c r="G43" s="46"/>
    </row>
    <row r="44" spans="1:7" ht="14.5">
      <c r="A44" s="72"/>
      <c r="B44" s="59" t="s">
        <v>14</v>
      </c>
      <c r="C44" s="60"/>
      <c r="D44" s="47"/>
      <c r="E44" s="47"/>
      <c r="F44" s="66"/>
      <c r="G44" s="46"/>
    </row>
    <row r="45" spans="1:7" ht="14.5">
      <c r="A45" s="72"/>
      <c r="B45" s="65"/>
      <c r="C45" s="60"/>
      <c r="D45" s="47"/>
      <c r="E45" s="47"/>
      <c r="F45" s="40"/>
      <c r="G45" s="46"/>
    </row>
    <row r="46" spans="1:7" ht="13">
      <c r="D46" s="42"/>
      <c r="E46" s="42"/>
      <c r="F46" s="56" t="s">
        <v>85</v>
      </c>
      <c r="G46" s="70"/>
    </row>
    <row r="47" spans="1:7" ht="13">
      <c r="D47" s="42"/>
      <c r="E47" s="42"/>
      <c r="G47" s="50"/>
    </row>
    <row r="48" spans="1:7" ht="12.75" customHeight="1">
      <c r="B48" s="42"/>
      <c r="D48" s="131" t="s">
        <v>95</v>
      </c>
      <c r="E48" s="133"/>
      <c r="F48" s="132"/>
      <c r="G48" s="61"/>
    </row>
  </sheetData>
  <mergeCells count="3">
    <mergeCell ref="B1:G1"/>
    <mergeCell ref="B4:E4"/>
    <mergeCell ref="D48:F48"/>
  </mergeCells>
  <printOptions horizontalCentered="1"/>
  <pageMargins left="0.70866141732283472" right="0.70866141732283472" top="1.5748031496062993" bottom="0.98425196850393704" header="0.98425196850393704" footer="0.51181102362204722"/>
  <pageSetup scale="71" orientation="portrait" r:id="rId1"/>
  <headerFooter alignWithMargins="0">
    <oddHeader xml:space="preserve">&amp;C&amp;"Arial,Negrita"&amp;12ANÁLISIS DE PRECIOS UNITARIOS
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44C99-F550-4E35-809C-3BE67B8A17D8}">
  <sheetPr>
    <tabColor theme="4" tint="0.59999389629810485"/>
    <pageSetUpPr fitToPage="1"/>
  </sheetPr>
  <dimension ref="A1:G48"/>
  <sheetViews>
    <sheetView showGridLines="0" view="pageBreakPreview" zoomScale="80" zoomScaleNormal="120" zoomScaleSheetLayoutView="80" workbookViewId="0">
      <selection activeCell="F4" sqref="F4"/>
    </sheetView>
  </sheetViews>
  <sheetFormatPr baseColWidth="10" defaultColWidth="11.453125" defaultRowHeight="12.5"/>
  <cols>
    <col min="1" max="1" width="11.453125" style="24"/>
    <col min="2" max="2" width="48.26953125" style="24" customWidth="1"/>
    <col min="3" max="3" width="11.453125" style="24"/>
    <col min="4" max="5" width="11.7265625" style="24" customWidth="1"/>
    <col min="6" max="6" width="15" style="24" customWidth="1"/>
    <col min="7" max="7" width="15.26953125" style="24" customWidth="1"/>
    <col min="8" max="8" width="6.26953125" style="24" customWidth="1"/>
    <col min="9" max="9" width="11.453125" style="24"/>
    <col min="10" max="10" width="11.7265625" style="24" bestFit="1" customWidth="1"/>
    <col min="11" max="16384" width="11.453125" style="24"/>
  </cols>
  <sheetData>
    <row r="1" spans="1:7" ht="42" customHeight="1">
      <c r="B1" s="127" t="str">
        <f>+'PRES. SISFV'!A2</f>
        <v xml:space="preserve">CONSTRUCCIÓN DE PROYECTO PARA DAR SOLUCIÓN ENERGÉTICA SOSTENIBLE A COMUNIDADES EN LA ZONA RURAL DEL MUNICIPIO DE INZA, DEPARTAMENTO DEL CAUCA  </v>
      </c>
      <c r="C1" s="127"/>
      <c r="D1" s="127"/>
      <c r="E1" s="127"/>
      <c r="F1" s="127"/>
      <c r="G1" s="127"/>
    </row>
    <row r="3" spans="1:7" ht="12.75" customHeight="1">
      <c r="B3" s="25" t="s">
        <v>82</v>
      </c>
      <c r="C3" s="26">
        <f>+'PRES. SISFV'!A22</f>
        <v>4.2</v>
      </c>
      <c r="D3" s="26"/>
      <c r="E3" s="26"/>
      <c r="F3" s="26"/>
      <c r="G3" s="27" t="s">
        <v>83</v>
      </c>
    </row>
    <row r="4" spans="1:7" ht="61.15" customHeight="1">
      <c r="B4" s="128" t="str">
        <f>+'PRES. SISFV'!B22</f>
        <v>Instalaciones Internas para centro de salud que incluyan 5 salidas de alumbrado y 6 tomacorrientes. Se considera implementación de hasta 25 metros de tubería EMT de 3/4" y hasta 90 mts de cable de cobre aislado THHN No. 12 AWG</v>
      </c>
      <c r="C4" s="134"/>
      <c r="D4" s="134"/>
      <c r="E4" s="135"/>
      <c r="G4" s="28" t="str">
        <f>+'PRES. SISFV'!C22</f>
        <v>UN</v>
      </c>
    </row>
    <row r="5" spans="1:7" ht="13">
      <c r="B5" s="29"/>
      <c r="G5" s="30"/>
    </row>
    <row r="6" spans="1:7" ht="13">
      <c r="B6" s="45" t="s">
        <v>84</v>
      </c>
    </row>
    <row r="7" spans="1:7" ht="13">
      <c r="A7" s="65" t="s">
        <v>12</v>
      </c>
      <c r="B7" s="33" t="s">
        <v>1</v>
      </c>
      <c r="C7" s="33" t="s">
        <v>19</v>
      </c>
      <c r="D7" s="33" t="s">
        <v>3</v>
      </c>
      <c r="E7" s="33" t="s">
        <v>26</v>
      </c>
      <c r="F7" s="33" t="s">
        <v>20</v>
      </c>
      <c r="G7" s="33" t="s">
        <v>21</v>
      </c>
    </row>
    <row r="8" spans="1:7" ht="14.5">
      <c r="A8" s="73">
        <v>118</v>
      </c>
      <c r="B8" s="64" t="e">
        <f>VLOOKUP(A8,#REF!,3,FALSE)</f>
        <v>#REF!</v>
      </c>
      <c r="C8" s="35" t="e">
        <f>VLOOKUP(A8,#REF!,4,FALSE)</f>
        <v>#REF!</v>
      </c>
      <c r="D8" s="35">
        <v>1</v>
      </c>
      <c r="E8" s="35" t="e">
        <f>VLOOKUP(A8,#REF!,5,FALSE)*D8</f>
        <v>#REF!</v>
      </c>
      <c r="F8" s="37" t="e">
        <f>VLOOKUP(A8,#REF!,6,FALSE)</f>
        <v>#REF!</v>
      </c>
      <c r="G8" s="37" t="e">
        <f>D8*F8</f>
        <v>#REF!</v>
      </c>
    </row>
    <row r="9" spans="1:7" ht="22.15" customHeight="1">
      <c r="A9" s="73">
        <v>119</v>
      </c>
      <c r="B9" s="64" t="e">
        <f>VLOOKUP(A9,#REF!,3,FALSE)</f>
        <v>#REF!</v>
      </c>
      <c r="C9" s="35" t="e">
        <f>VLOOKUP(A9,#REF!,4,FALSE)</f>
        <v>#REF!</v>
      </c>
      <c r="D9" s="74">
        <v>3</v>
      </c>
      <c r="E9" s="35" t="e">
        <f>VLOOKUP(A9,#REF!,5,FALSE)*D9</f>
        <v>#REF!</v>
      </c>
      <c r="F9" s="37" t="e">
        <f>VLOOKUP(A9,#REF!,6,FALSE)</f>
        <v>#REF!</v>
      </c>
      <c r="G9" s="37" t="e">
        <f t="shared" ref="G9:G24" si="0">D9*F9</f>
        <v>#REF!</v>
      </c>
    </row>
    <row r="10" spans="1:7" ht="14.5">
      <c r="A10" s="73">
        <v>120</v>
      </c>
      <c r="B10" s="64" t="e">
        <f>VLOOKUP(A10,#REF!,3,FALSE)</f>
        <v>#REF!</v>
      </c>
      <c r="C10" s="35" t="e">
        <f>VLOOKUP(A10,#REF!,4,FALSE)</f>
        <v>#REF!</v>
      </c>
      <c r="D10" s="74">
        <v>2</v>
      </c>
      <c r="E10" s="35" t="e">
        <f>VLOOKUP(A10,#REF!,5,FALSE)*D10</f>
        <v>#REF!</v>
      </c>
      <c r="F10" s="37" t="e">
        <f>VLOOKUP(A10,#REF!,6,FALSE)</f>
        <v>#REF!</v>
      </c>
      <c r="G10" s="37" t="e">
        <f t="shared" si="0"/>
        <v>#REF!</v>
      </c>
    </row>
    <row r="11" spans="1:7" ht="14.5">
      <c r="A11" s="73">
        <v>121</v>
      </c>
      <c r="B11" s="64" t="e">
        <f>VLOOKUP(A11,#REF!,3,FALSE)</f>
        <v>#REF!</v>
      </c>
      <c r="C11" s="35" t="e">
        <f>VLOOKUP(A11,#REF!,4,FALSE)</f>
        <v>#REF!</v>
      </c>
      <c r="D11" s="74">
        <v>5</v>
      </c>
      <c r="E11" s="35" t="e">
        <f>VLOOKUP(A11,#REF!,5,FALSE)*D11</f>
        <v>#REF!</v>
      </c>
      <c r="F11" s="37" t="e">
        <f>VLOOKUP(A11,#REF!,6,FALSE)</f>
        <v>#REF!</v>
      </c>
      <c r="G11" s="37" t="e">
        <f t="shared" si="0"/>
        <v>#REF!</v>
      </c>
    </row>
    <row r="12" spans="1:7" ht="14.5">
      <c r="A12" s="73">
        <v>122</v>
      </c>
      <c r="B12" s="64" t="e">
        <f>VLOOKUP(A12,#REF!,3,FALSE)</f>
        <v>#REF!</v>
      </c>
      <c r="C12" s="35" t="e">
        <f>VLOOKUP(A12,#REF!,4,FALSE)</f>
        <v>#REF!</v>
      </c>
      <c r="D12" s="74">
        <v>5</v>
      </c>
      <c r="E12" s="35" t="e">
        <f>VLOOKUP(A12,#REF!,5,FALSE)*D12</f>
        <v>#REF!</v>
      </c>
      <c r="F12" s="37" t="e">
        <f>VLOOKUP(A12,#REF!,6,FALSE)</f>
        <v>#REF!</v>
      </c>
      <c r="G12" s="37" t="e">
        <f t="shared" si="0"/>
        <v>#REF!</v>
      </c>
    </row>
    <row r="13" spans="1:7" ht="14.5">
      <c r="A13" s="73">
        <v>123</v>
      </c>
      <c r="B13" s="64" t="e">
        <f>VLOOKUP(A13,#REF!,3,FALSE)</f>
        <v>#REF!</v>
      </c>
      <c r="C13" s="35" t="e">
        <f>VLOOKUP(A13,#REF!,4,FALSE)</f>
        <v>#REF!</v>
      </c>
      <c r="D13" s="74">
        <v>30</v>
      </c>
      <c r="E13" s="35" t="e">
        <f>VLOOKUP(A13,#REF!,5,FALSE)*D13</f>
        <v>#REF!</v>
      </c>
      <c r="F13" s="37" t="e">
        <f>VLOOKUP(A13,#REF!,6,FALSE)</f>
        <v>#REF!</v>
      </c>
      <c r="G13" s="37" t="e">
        <f t="shared" si="0"/>
        <v>#REF!</v>
      </c>
    </row>
    <row r="14" spans="1:7" ht="14.5">
      <c r="A14" s="73">
        <v>124</v>
      </c>
      <c r="B14" s="64" t="e">
        <f>VLOOKUP(A14,#REF!,3,FALSE)</f>
        <v>#REF!</v>
      </c>
      <c r="C14" s="35" t="e">
        <f>VLOOKUP(A14,#REF!,4,FALSE)</f>
        <v>#REF!</v>
      </c>
      <c r="D14" s="74">
        <v>90</v>
      </c>
      <c r="E14" s="35" t="e">
        <f>VLOOKUP(A14,#REF!,5,FALSE)*D14</f>
        <v>#REF!</v>
      </c>
      <c r="F14" s="37" t="e">
        <f>VLOOKUP(A14,#REF!,6,FALSE)</f>
        <v>#REF!</v>
      </c>
      <c r="G14" s="37" t="e">
        <f t="shared" si="0"/>
        <v>#REF!</v>
      </c>
    </row>
    <row r="15" spans="1:7" ht="14.5">
      <c r="A15" s="73">
        <v>125</v>
      </c>
      <c r="B15" s="64" t="e">
        <f>VLOOKUP(A15,#REF!,3,FALSE)</f>
        <v>#REF!</v>
      </c>
      <c r="C15" s="35" t="e">
        <f>VLOOKUP(A15,#REF!,4,FALSE)</f>
        <v>#REF!</v>
      </c>
      <c r="D15" s="74">
        <v>95</v>
      </c>
      <c r="E15" s="35" t="e">
        <f>VLOOKUP(A15,#REF!,5,FALSE)*D15</f>
        <v>#REF!</v>
      </c>
      <c r="F15" s="37" t="e">
        <f>VLOOKUP(A15,#REF!,6,FALSE)</f>
        <v>#REF!</v>
      </c>
      <c r="G15" s="37" t="e">
        <f t="shared" si="0"/>
        <v>#REF!</v>
      </c>
    </row>
    <row r="16" spans="1:7" ht="14.5">
      <c r="A16" s="73">
        <v>126</v>
      </c>
      <c r="B16" s="64" t="e">
        <f>VLOOKUP(A16,#REF!,3,FALSE)</f>
        <v>#REF!</v>
      </c>
      <c r="C16" s="35" t="e">
        <f>VLOOKUP(A16,#REF!,4,FALSE)</f>
        <v>#REF!</v>
      </c>
      <c r="D16" s="74">
        <v>5</v>
      </c>
      <c r="E16" s="35" t="e">
        <f>VLOOKUP(A16,#REF!,5,FALSE)*D16</f>
        <v>#REF!</v>
      </c>
      <c r="F16" s="37" t="e">
        <f>VLOOKUP(A16,#REF!,6,FALSE)</f>
        <v>#REF!</v>
      </c>
      <c r="G16" s="37" t="e">
        <f t="shared" si="0"/>
        <v>#REF!</v>
      </c>
    </row>
    <row r="17" spans="1:7" ht="14.5">
      <c r="A17" s="73">
        <v>81</v>
      </c>
      <c r="B17" s="64" t="e">
        <f>VLOOKUP(A17,#REF!,3,FALSE)</f>
        <v>#REF!</v>
      </c>
      <c r="C17" s="35" t="e">
        <f>VLOOKUP(A17,#REF!,4,FALSE)</f>
        <v>#REF!</v>
      </c>
      <c r="D17" s="74">
        <v>70</v>
      </c>
      <c r="E17" s="35" t="e">
        <f>VLOOKUP(A17,#REF!,5,FALSE)*D17</f>
        <v>#REF!</v>
      </c>
      <c r="F17" s="37" t="e">
        <f>VLOOKUP(A17,#REF!,6,FALSE)</f>
        <v>#REF!</v>
      </c>
      <c r="G17" s="37" t="e">
        <f t="shared" si="0"/>
        <v>#REF!</v>
      </c>
    </row>
    <row r="18" spans="1:7" ht="14.5">
      <c r="A18" s="73">
        <v>66</v>
      </c>
      <c r="B18" s="64" t="e">
        <f>VLOOKUP(A18,#REF!,3,FALSE)</f>
        <v>#REF!</v>
      </c>
      <c r="C18" s="35" t="e">
        <f>VLOOKUP(A18,#REF!,4,FALSE)</f>
        <v>#REF!</v>
      </c>
      <c r="D18" s="74">
        <v>12</v>
      </c>
      <c r="E18" s="35" t="e">
        <f>VLOOKUP(A18,#REF!,5,FALSE)*D18</f>
        <v>#REF!</v>
      </c>
      <c r="F18" s="37" t="e">
        <f>VLOOKUP(A18,#REF!,6,FALSE)</f>
        <v>#REF!</v>
      </c>
      <c r="G18" s="37" t="e">
        <f t="shared" si="0"/>
        <v>#REF!</v>
      </c>
    </row>
    <row r="19" spans="1:7" ht="14.5">
      <c r="A19" s="73">
        <v>174</v>
      </c>
      <c r="B19" s="64" t="e">
        <f>VLOOKUP(A19,#REF!,3,FALSE)</f>
        <v>#REF!</v>
      </c>
      <c r="C19" s="35" t="e">
        <f>VLOOKUP(A19,#REF!,4,FALSE)</f>
        <v>#REF!</v>
      </c>
      <c r="D19" s="74">
        <v>1</v>
      </c>
      <c r="E19" s="35" t="e">
        <f>VLOOKUP(A19,#REF!,5,FALSE)*D19</f>
        <v>#REF!</v>
      </c>
      <c r="F19" s="37" t="e">
        <f>VLOOKUP(A19,#REF!,6,FALSE)</f>
        <v>#REF!</v>
      </c>
      <c r="G19" s="37" t="e">
        <f t="shared" si="0"/>
        <v>#REF!</v>
      </c>
    </row>
    <row r="20" spans="1:7" ht="14.5">
      <c r="A20" s="73">
        <v>65</v>
      </c>
      <c r="B20" s="64" t="e">
        <f>VLOOKUP(A20,#REF!,3,FALSE)</f>
        <v>#REF!</v>
      </c>
      <c r="C20" s="35" t="e">
        <f>VLOOKUP(A20,#REF!,4,FALSE)</f>
        <v>#REF!</v>
      </c>
      <c r="D20" s="74">
        <v>6</v>
      </c>
      <c r="E20" s="35" t="e">
        <f>VLOOKUP(A20,#REF!,5,FALSE)*D20</f>
        <v>#REF!</v>
      </c>
      <c r="F20" s="37" t="e">
        <f>VLOOKUP(A20,#REF!,6,FALSE)</f>
        <v>#REF!</v>
      </c>
      <c r="G20" s="37" t="e">
        <f t="shared" si="0"/>
        <v>#REF!</v>
      </c>
    </row>
    <row r="21" spans="1:7" ht="14.5">
      <c r="A21" s="73">
        <v>133</v>
      </c>
      <c r="B21" s="64" t="e">
        <f>VLOOKUP(A21,#REF!,3,FALSE)</f>
        <v>#REF!</v>
      </c>
      <c r="C21" s="35" t="e">
        <f>VLOOKUP(A21,#REF!,4,FALSE)</f>
        <v>#REF!</v>
      </c>
      <c r="D21" s="74">
        <v>5</v>
      </c>
      <c r="E21" s="35" t="e">
        <f>VLOOKUP(A21,#REF!,5,FALSE)*D21</f>
        <v>#REF!</v>
      </c>
      <c r="F21" s="37" t="e">
        <f>VLOOKUP(A21,#REF!,6,FALSE)</f>
        <v>#REF!</v>
      </c>
      <c r="G21" s="37" t="e">
        <f t="shared" si="0"/>
        <v>#REF!</v>
      </c>
    </row>
    <row r="22" spans="1:7" ht="14.5">
      <c r="A22" s="73">
        <v>405</v>
      </c>
      <c r="B22" s="64" t="e">
        <f>VLOOKUP(A22,#REF!,3,FALSE)</f>
        <v>#REF!</v>
      </c>
      <c r="C22" s="35" t="e">
        <f>VLOOKUP(A22,#REF!,4,FALSE)</f>
        <v>#REF!</v>
      </c>
      <c r="D22" s="74">
        <v>25</v>
      </c>
      <c r="E22" s="35" t="e">
        <f>VLOOKUP(A22,#REF!,5,FALSE)*D22</f>
        <v>#REF!</v>
      </c>
      <c r="F22" s="37" t="e">
        <f>VLOOKUP(A22,#REF!,6,FALSE)</f>
        <v>#REF!</v>
      </c>
      <c r="G22" s="37" t="e">
        <f t="shared" si="0"/>
        <v>#REF!</v>
      </c>
    </row>
    <row r="23" spans="1:7" ht="14.5">
      <c r="A23" s="73">
        <v>406</v>
      </c>
      <c r="B23" s="64" t="e">
        <f>VLOOKUP(A23,#REF!,3,FALSE)</f>
        <v>#REF!</v>
      </c>
      <c r="C23" s="35" t="e">
        <f>VLOOKUP(A23,#REF!,4,FALSE)</f>
        <v>#REF!</v>
      </c>
      <c r="D23" s="74">
        <v>9</v>
      </c>
      <c r="E23" s="35" t="e">
        <f>VLOOKUP(A23,#REF!,5,FALSE)*D23</f>
        <v>#REF!</v>
      </c>
      <c r="F23" s="37" t="e">
        <f>VLOOKUP(A23,#REF!,6,FALSE)</f>
        <v>#REF!</v>
      </c>
      <c r="G23" s="37" t="e">
        <f t="shared" si="0"/>
        <v>#REF!</v>
      </c>
    </row>
    <row r="24" spans="1:7" ht="14.5">
      <c r="A24" s="73">
        <v>407</v>
      </c>
      <c r="B24" s="64" t="e">
        <f>VLOOKUP(A24,#REF!,3,FALSE)</f>
        <v>#REF!</v>
      </c>
      <c r="C24" s="35" t="e">
        <f>VLOOKUP(A24,#REF!,4,FALSE)</f>
        <v>#REF!</v>
      </c>
      <c r="D24" s="74">
        <v>29</v>
      </c>
      <c r="E24" s="35" t="e">
        <f>VLOOKUP(A24,#REF!,5,FALSE)*D24</f>
        <v>#REF!</v>
      </c>
      <c r="F24" s="37" t="e">
        <f>VLOOKUP(A24,#REF!,6,FALSE)</f>
        <v>#REF!</v>
      </c>
      <c r="G24" s="37" t="e">
        <f t="shared" si="0"/>
        <v>#REF!</v>
      </c>
    </row>
    <row r="25" spans="1:7" ht="13">
      <c r="D25" s="42"/>
      <c r="E25" s="42"/>
      <c r="F25" s="56" t="s">
        <v>85</v>
      </c>
      <c r="G25" s="70" t="e">
        <f>SUM(G8:G24)</f>
        <v>#REF!</v>
      </c>
    </row>
    <row r="26" spans="1:7">
      <c r="G26" s="68"/>
    </row>
    <row r="27" spans="1:7" ht="13">
      <c r="B27" s="45" t="s">
        <v>86</v>
      </c>
      <c r="G27" s="69"/>
    </row>
    <row r="28" spans="1:7" ht="13">
      <c r="A28" s="71" t="s">
        <v>12</v>
      </c>
      <c r="B28" s="32" t="s">
        <v>1</v>
      </c>
      <c r="C28" s="33" t="s">
        <v>0</v>
      </c>
      <c r="D28" s="33" t="s">
        <v>87</v>
      </c>
      <c r="E28" s="33"/>
      <c r="F28" s="33" t="s">
        <v>2</v>
      </c>
      <c r="G28" s="33" t="s">
        <v>21</v>
      </c>
    </row>
    <row r="29" spans="1:7" ht="14.5">
      <c r="A29" s="72">
        <v>1</v>
      </c>
      <c r="B29" s="38" t="e">
        <f>VLOOKUP(A29,#REF!,2,FALSE)</f>
        <v>#REF!</v>
      </c>
      <c r="C29" s="39" t="e">
        <f>VLOOKUP(A29,#REF!,3,FALSE)</f>
        <v>#REF!</v>
      </c>
      <c r="D29" s="46" t="e">
        <f>VLOOKUP(A29,#REF!,4,FALSE)</f>
        <v>#REF!</v>
      </c>
      <c r="E29" s="46"/>
      <c r="F29" s="66">
        <v>0.8</v>
      </c>
      <c r="G29" s="46" t="e">
        <f>ROUND(D29/F29,0)</f>
        <v>#REF!</v>
      </c>
    </row>
    <row r="30" spans="1:7">
      <c r="B30" s="38"/>
      <c r="C30" s="39"/>
      <c r="D30" s="41"/>
      <c r="E30" s="41"/>
      <c r="F30" s="47"/>
      <c r="G30" s="48"/>
    </row>
    <row r="31" spans="1:7">
      <c r="B31" s="38"/>
      <c r="C31" s="39"/>
      <c r="D31" s="41"/>
      <c r="E31" s="41"/>
      <c r="F31" s="47"/>
      <c r="G31" s="48"/>
    </row>
    <row r="32" spans="1:7" ht="13">
      <c r="D32" s="42"/>
      <c r="E32" s="42"/>
      <c r="F32" s="43" t="s">
        <v>85</v>
      </c>
      <c r="G32" s="44" t="e">
        <f>SUM(G29:G31)</f>
        <v>#REF!</v>
      </c>
    </row>
    <row r="33" spans="1:7" ht="13">
      <c r="D33" s="42"/>
      <c r="E33" s="42"/>
      <c r="F33" s="42"/>
      <c r="G33" s="49"/>
    </row>
    <row r="34" spans="1:7" ht="13">
      <c r="B34" s="31" t="s">
        <v>88</v>
      </c>
      <c r="G34" s="50"/>
    </row>
    <row r="35" spans="1:7" ht="13">
      <c r="A35" s="71" t="s">
        <v>12</v>
      </c>
      <c r="B35" s="32" t="s">
        <v>1</v>
      </c>
      <c r="C35" s="33" t="s">
        <v>19</v>
      </c>
      <c r="D35" s="33" t="s">
        <v>26</v>
      </c>
      <c r="E35" s="33"/>
      <c r="F35" s="33" t="s">
        <v>96</v>
      </c>
      <c r="G35" s="51" t="s">
        <v>21</v>
      </c>
    </row>
    <row r="36" spans="1:7" ht="26.5" customHeight="1">
      <c r="A36" s="72">
        <v>6</v>
      </c>
      <c r="B36" s="52" t="e">
        <f>VLOOKUP(A36,#REF!,2,FALSE)</f>
        <v>#REF!</v>
      </c>
      <c r="C36" s="35" t="s">
        <v>97</v>
      </c>
      <c r="D36" s="36" t="e">
        <f>SUM(E8:E24)</f>
        <v>#REF!</v>
      </c>
      <c r="E36" s="36"/>
      <c r="F36" s="54" t="e">
        <f>VLOOKUP(A36,#REF!,6,FALSE)</f>
        <v>#REF!</v>
      </c>
      <c r="G36" s="54" t="e">
        <f>D36*F36</f>
        <v>#REF!</v>
      </c>
    </row>
    <row r="37" spans="1:7" ht="13.15" customHeight="1">
      <c r="A37" s="72"/>
      <c r="B37" s="52"/>
      <c r="C37" s="35"/>
      <c r="D37" s="36"/>
      <c r="E37" s="36"/>
      <c r="F37" s="54"/>
      <c r="G37" s="54"/>
    </row>
    <row r="38" spans="1:7" ht="13.15" customHeight="1">
      <c r="A38" s="72"/>
      <c r="B38" s="52"/>
      <c r="C38" s="35"/>
      <c r="D38" s="36"/>
      <c r="E38" s="36"/>
      <c r="F38" s="54"/>
      <c r="G38" s="54"/>
    </row>
    <row r="39" spans="1:7" ht="13">
      <c r="D39" s="42"/>
      <c r="E39" s="42"/>
      <c r="F39" s="56" t="s">
        <v>85</v>
      </c>
      <c r="G39" s="44" t="e">
        <f>SUM(G36:G38)</f>
        <v>#REF!</v>
      </c>
    </row>
    <row r="41" spans="1:7" ht="13">
      <c r="B41" s="31" t="s">
        <v>92</v>
      </c>
      <c r="D41" s="57"/>
      <c r="E41" s="57"/>
      <c r="F41" s="58"/>
      <c r="G41" s="50"/>
    </row>
    <row r="42" spans="1:7" s="42" customFormat="1" ht="13">
      <c r="A42" s="71" t="s">
        <v>12</v>
      </c>
      <c r="B42" s="33" t="s">
        <v>1</v>
      </c>
      <c r="C42" s="33" t="s">
        <v>93</v>
      </c>
      <c r="D42" s="33" t="s">
        <v>94</v>
      </c>
      <c r="E42" s="33"/>
      <c r="F42" s="33" t="s">
        <v>2</v>
      </c>
      <c r="G42" s="51" t="s">
        <v>21</v>
      </c>
    </row>
    <row r="43" spans="1:7" ht="14.5">
      <c r="A43" s="72">
        <v>1</v>
      </c>
      <c r="B43" s="59" t="e">
        <f>VLOOKUP(A43,#REF!,2,FALSE)</f>
        <v>#REF!</v>
      </c>
      <c r="C43" s="60" t="e">
        <f>VLOOKUP(A43,#REF!,8,FALSE)</f>
        <v>#REF!</v>
      </c>
      <c r="D43" s="47" t="e">
        <f>+#REF!</f>
        <v>#REF!</v>
      </c>
      <c r="E43" s="47"/>
      <c r="F43" s="66">
        <f>F29</f>
        <v>0.8</v>
      </c>
      <c r="G43" s="46" t="e">
        <f>ROUND(C43*D43/F43,0)</f>
        <v>#REF!</v>
      </c>
    </row>
    <row r="44" spans="1:7" ht="14.5">
      <c r="A44" s="72">
        <v>2</v>
      </c>
      <c r="B44" s="59" t="e">
        <f>VLOOKUP(A44,#REF!,2,FALSE)</f>
        <v>#REF!</v>
      </c>
      <c r="C44" s="60" t="e">
        <f>VLOOKUP(A44,#REF!,8,FALSE)</f>
        <v>#REF!</v>
      </c>
      <c r="D44" s="47" t="e">
        <f>+#REF!</f>
        <v>#REF!</v>
      </c>
      <c r="E44" s="47"/>
      <c r="F44" s="66">
        <f>F29</f>
        <v>0.8</v>
      </c>
      <c r="G44" s="46" t="e">
        <f>ROUND(C44*D44/F44,0)</f>
        <v>#REF!</v>
      </c>
    </row>
    <row r="45" spans="1:7" ht="14.5">
      <c r="A45" s="72"/>
      <c r="B45" s="65"/>
      <c r="C45" s="60"/>
      <c r="D45" s="47"/>
      <c r="E45" s="47"/>
      <c r="F45" s="40"/>
      <c r="G45" s="46"/>
    </row>
    <row r="46" spans="1:7" ht="13">
      <c r="D46" s="42"/>
      <c r="E46" s="42"/>
      <c r="F46" s="56" t="s">
        <v>85</v>
      </c>
      <c r="G46" s="70" t="e">
        <f>SUM(G43:G45)</f>
        <v>#REF!</v>
      </c>
    </row>
    <row r="47" spans="1:7" ht="13">
      <c r="D47" s="42"/>
      <c r="E47" s="42"/>
      <c r="G47" s="50"/>
    </row>
    <row r="48" spans="1:7" ht="12.75" customHeight="1">
      <c r="B48" s="42"/>
      <c r="D48" s="131" t="s">
        <v>95</v>
      </c>
      <c r="E48" s="133"/>
      <c r="F48" s="132"/>
      <c r="G48" s="61" t="e">
        <f>G25+G32+G39+G46</f>
        <v>#REF!</v>
      </c>
    </row>
  </sheetData>
  <mergeCells count="3">
    <mergeCell ref="B1:G1"/>
    <mergeCell ref="B4:E4"/>
    <mergeCell ref="D48:F48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6752F-58D5-4158-B11A-23E05E5A6117}">
  <sheetPr>
    <tabColor theme="4" tint="0.59999389629810485"/>
    <pageSetUpPr fitToPage="1"/>
  </sheetPr>
  <dimension ref="A1:G48"/>
  <sheetViews>
    <sheetView showGridLines="0" view="pageBreakPreview" zoomScale="80" zoomScaleNormal="120" zoomScaleSheetLayoutView="80" workbookViewId="0">
      <selection activeCell="F4" sqref="F4"/>
    </sheetView>
  </sheetViews>
  <sheetFormatPr baseColWidth="10" defaultColWidth="11.453125" defaultRowHeight="12.5"/>
  <cols>
    <col min="1" max="1" width="11.453125" style="24"/>
    <col min="2" max="2" width="48.26953125" style="24" customWidth="1"/>
    <col min="3" max="3" width="11.453125" style="24"/>
    <col min="4" max="5" width="11.7265625" style="24" customWidth="1"/>
    <col min="6" max="6" width="15" style="24" customWidth="1"/>
    <col min="7" max="7" width="15.26953125" style="24" customWidth="1"/>
    <col min="8" max="8" width="6.26953125" style="24" customWidth="1"/>
    <col min="9" max="9" width="11.453125" style="24"/>
    <col min="10" max="10" width="11.7265625" style="24" bestFit="1" customWidth="1"/>
    <col min="11" max="16384" width="11.453125" style="24"/>
  </cols>
  <sheetData>
    <row r="1" spans="1:7" ht="42" customHeight="1">
      <c r="B1" s="127" t="str">
        <f>+'PRES. SISFV'!A2</f>
        <v xml:space="preserve">CONSTRUCCIÓN DE PROYECTO PARA DAR SOLUCIÓN ENERGÉTICA SOSTENIBLE A COMUNIDADES EN LA ZONA RURAL DEL MUNICIPIO DE INZA, DEPARTAMENTO DEL CAUCA  </v>
      </c>
      <c r="C1" s="127"/>
      <c r="D1" s="127"/>
      <c r="E1" s="127"/>
      <c r="F1" s="127"/>
      <c r="G1" s="127"/>
    </row>
    <row r="3" spans="1:7" ht="12.75" customHeight="1">
      <c r="B3" s="25" t="s">
        <v>82</v>
      </c>
      <c r="C3" s="26">
        <f>+'PRES. SISFV'!A23</f>
        <v>4.3</v>
      </c>
      <c r="D3" s="26"/>
      <c r="E3" s="26"/>
      <c r="F3" s="26"/>
      <c r="G3" s="27" t="s">
        <v>83</v>
      </c>
    </row>
    <row r="4" spans="1:7" ht="61.15" customHeight="1">
      <c r="B4" s="128" t="str">
        <f>+'PRES. SISFV'!B23</f>
        <v>Instalaciones Internas para institución educativa que incluyan 14 salidas de alumbrado y 10 tomacorrientes. Se considera implementación de hasta 50 metros de tubería EMT de 3/4" y hasta 156 mts de cable de cobre aislado THHN No. 12 AWG</v>
      </c>
      <c r="C4" s="134"/>
      <c r="D4" s="134"/>
      <c r="E4" s="135"/>
      <c r="G4" s="28" t="str">
        <f>+'PRES. SISFV'!C23</f>
        <v>UN</v>
      </c>
    </row>
    <row r="5" spans="1:7" ht="13">
      <c r="B5" s="29"/>
      <c r="G5" s="30"/>
    </row>
    <row r="6" spans="1:7" ht="13">
      <c r="B6" s="45" t="s">
        <v>84</v>
      </c>
    </row>
    <row r="7" spans="1:7" ht="13">
      <c r="A7" s="65" t="s">
        <v>12</v>
      </c>
      <c r="B7" s="33" t="s">
        <v>1</v>
      </c>
      <c r="C7" s="33" t="s">
        <v>19</v>
      </c>
      <c r="D7" s="33" t="s">
        <v>3</v>
      </c>
      <c r="E7" s="33" t="s">
        <v>26</v>
      </c>
      <c r="F7" s="33" t="s">
        <v>20</v>
      </c>
      <c r="G7" s="33" t="s">
        <v>21</v>
      </c>
    </row>
    <row r="8" spans="1:7" ht="14.5">
      <c r="A8" s="73">
        <v>118</v>
      </c>
      <c r="B8" s="64" t="e">
        <f>VLOOKUP(A8,#REF!,3,FALSE)</f>
        <v>#REF!</v>
      </c>
      <c r="C8" s="35" t="e">
        <f>VLOOKUP(A8,#REF!,4,FALSE)</f>
        <v>#REF!</v>
      </c>
      <c r="D8" s="35">
        <v>1</v>
      </c>
      <c r="E8" s="35" t="e">
        <f>VLOOKUP(A8,#REF!,5,FALSE)*D8</f>
        <v>#REF!</v>
      </c>
      <c r="F8" s="37" t="e">
        <f>VLOOKUP(A8,#REF!,6,FALSE)</f>
        <v>#REF!</v>
      </c>
      <c r="G8" s="37" t="e">
        <f>D8*F8</f>
        <v>#REF!</v>
      </c>
    </row>
    <row r="9" spans="1:7" ht="22.15" customHeight="1">
      <c r="A9" s="73">
        <v>119</v>
      </c>
      <c r="B9" s="64" t="e">
        <f>VLOOKUP(A9,#REF!,3,FALSE)</f>
        <v>#REF!</v>
      </c>
      <c r="C9" s="35" t="e">
        <f>VLOOKUP(A9,#REF!,4,FALSE)</f>
        <v>#REF!</v>
      </c>
      <c r="D9" s="74">
        <v>3</v>
      </c>
      <c r="E9" s="35" t="e">
        <f>VLOOKUP(A9,#REF!,5,FALSE)*D9</f>
        <v>#REF!</v>
      </c>
      <c r="F9" s="37" t="e">
        <f>VLOOKUP(A9,#REF!,6,FALSE)</f>
        <v>#REF!</v>
      </c>
      <c r="G9" s="37" t="e">
        <f t="shared" ref="G9:G24" si="0">D9*F9</f>
        <v>#REF!</v>
      </c>
    </row>
    <row r="10" spans="1:7" ht="14.5">
      <c r="A10" s="73">
        <v>120</v>
      </c>
      <c r="B10" s="64" t="e">
        <f>VLOOKUP(A10,#REF!,3,FALSE)</f>
        <v>#REF!</v>
      </c>
      <c r="C10" s="35" t="e">
        <f>VLOOKUP(A10,#REF!,4,FALSE)</f>
        <v>#REF!</v>
      </c>
      <c r="D10" s="74">
        <v>3</v>
      </c>
      <c r="E10" s="35" t="e">
        <f>VLOOKUP(A10,#REF!,5,FALSE)*D10</f>
        <v>#REF!</v>
      </c>
      <c r="F10" s="37" t="e">
        <f>VLOOKUP(A10,#REF!,6,FALSE)</f>
        <v>#REF!</v>
      </c>
      <c r="G10" s="37" t="e">
        <f t="shared" si="0"/>
        <v>#REF!</v>
      </c>
    </row>
    <row r="11" spans="1:7" ht="14.5">
      <c r="A11" s="73">
        <v>121</v>
      </c>
      <c r="B11" s="64" t="e">
        <f>VLOOKUP(A11,#REF!,3,FALSE)</f>
        <v>#REF!</v>
      </c>
      <c r="C11" s="35" t="e">
        <f>VLOOKUP(A11,#REF!,4,FALSE)</f>
        <v>#REF!</v>
      </c>
      <c r="D11" s="74">
        <v>14</v>
      </c>
      <c r="E11" s="35" t="e">
        <f>VLOOKUP(A11,#REF!,5,FALSE)*D11</f>
        <v>#REF!</v>
      </c>
      <c r="F11" s="37" t="e">
        <f>VLOOKUP(A11,#REF!,6,FALSE)</f>
        <v>#REF!</v>
      </c>
      <c r="G11" s="37" t="e">
        <f t="shared" si="0"/>
        <v>#REF!</v>
      </c>
    </row>
    <row r="12" spans="1:7" ht="14.5">
      <c r="A12" s="73">
        <v>122</v>
      </c>
      <c r="B12" s="64" t="e">
        <f>VLOOKUP(A12,#REF!,3,FALSE)</f>
        <v>#REF!</v>
      </c>
      <c r="C12" s="35" t="e">
        <f>VLOOKUP(A12,#REF!,4,FALSE)</f>
        <v>#REF!</v>
      </c>
      <c r="D12" s="74">
        <v>7</v>
      </c>
      <c r="E12" s="35" t="e">
        <f>VLOOKUP(A12,#REF!,5,FALSE)*D12</f>
        <v>#REF!</v>
      </c>
      <c r="F12" s="37" t="e">
        <f>VLOOKUP(A12,#REF!,6,FALSE)</f>
        <v>#REF!</v>
      </c>
      <c r="G12" s="37" t="e">
        <f t="shared" si="0"/>
        <v>#REF!</v>
      </c>
    </row>
    <row r="13" spans="1:7" ht="14.5">
      <c r="A13" s="73">
        <v>123</v>
      </c>
      <c r="B13" s="64" t="e">
        <f>VLOOKUP(A13,#REF!,3,FALSE)</f>
        <v>#REF!</v>
      </c>
      <c r="C13" s="35" t="e">
        <f>VLOOKUP(A13,#REF!,4,FALSE)</f>
        <v>#REF!</v>
      </c>
      <c r="D13" s="74">
        <v>63</v>
      </c>
      <c r="E13" s="35" t="e">
        <f>VLOOKUP(A13,#REF!,5,FALSE)*D13</f>
        <v>#REF!</v>
      </c>
      <c r="F13" s="37" t="e">
        <f>VLOOKUP(A13,#REF!,6,FALSE)</f>
        <v>#REF!</v>
      </c>
      <c r="G13" s="37" t="e">
        <f t="shared" si="0"/>
        <v>#REF!</v>
      </c>
    </row>
    <row r="14" spans="1:7" ht="14.5">
      <c r="A14" s="73">
        <v>124</v>
      </c>
      <c r="B14" s="64" t="e">
        <f>VLOOKUP(A14,#REF!,3,FALSE)</f>
        <v>#REF!</v>
      </c>
      <c r="C14" s="35" t="e">
        <f>VLOOKUP(A14,#REF!,4,FALSE)</f>
        <v>#REF!</v>
      </c>
      <c r="D14" s="74">
        <v>156</v>
      </c>
      <c r="E14" s="35" t="e">
        <f>VLOOKUP(A14,#REF!,5,FALSE)*D14</f>
        <v>#REF!</v>
      </c>
      <c r="F14" s="37" t="e">
        <f>VLOOKUP(A14,#REF!,6,FALSE)</f>
        <v>#REF!</v>
      </c>
      <c r="G14" s="37" t="e">
        <f t="shared" si="0"/>
        <v>#REF!</v>
      </c>
    </row>
    <row r="15" spans="1:7" ht="14.5">
      <c r="A15" s="73">
        <v>125</v>
      </c>
      <c r="B15" s="64" t="e">
        <f>VLOOKUP(A15,#REF!,3,FALSE)</f>
        <v>#REF!</v>
      </c>
      <c r="C15" s="35" t="e">
        <f>VLOOKUP(A15,#REF!,4,FALSE)</f>
        <v>#REF!</v>
      </c>
      <c r="D15" s="74">
        <v>200</v>
      </c>
      <c r="E15" s="35" t="e">
        <f>VLOOKUP(A15,#REF!,5,FALSE)*D15</f>
        <v>#REF!</v>
      </c>
      <c r="F15" s="37" t="e">
        <f>VLOOKUP(A15,#REF!,6,FALSE)</f>
        <v>#REF!</v>
      </c>
      <c r="G15" s="37" t="e">
        <f t="shared" si="0"/>
        <v>#REF!</v>
      </c>
    </row>
    <row r="16" spans="1:7" ht="14.5">
      <c r="A16" s="73">
        <v>126</v>
      </c>
      <c r="B16" s="64" t="e">
        <f>VLOOKUP(A16,#REF!,3,FALSE)</f>
        <v>#REF!</v>
      </c>
      <c r="C16" s="35" t="e">
        <f>VLOOKUP(A16,#REF!,4,FALSE)</f>
        <v>#REF!</v>
      </c>
      <c r="D16" s="74">
        <v>14</v>
      </c>
      <c r="E16" s="35" t="e">
        <f>VLOOKUP(A16,#REF!,5,FALSE)*D16</f>
        <v>#REF!</v>
      </c>
      <c r="F16" s="37" t="e">
        <f>VLOOKUP(A16,#REF!,6,FALSE)</f>
        <v>#REF!</v>
      </c>
      <c r="G16" s="37" t="e">
        <f t="shared" si="0"/>
        <v>#REF!</v>
      </c>
    </row>
    <row r="17" spans="1:7" ht="14.5">
      <c r="A17" s="73">
        <v>81</v>
      </c>
      <c r="B17" s="64" t="e">
        <f>VLOOKUP(A17,#REF!,3,FALSE)</f>
        <v>#REF!</v>
      </c>
      <c r="C17" s="35" t="e">
        <f>VLOOKUP(A17,#REF!,4,FALSE)</f>
        <v>#REF!</v>
      </c>
      <c r="D17" s="74">
        <v>100</v>
      </c>
      <c r="E17" s="35" t="e">
        <f>VLOOKUP(A17,#REF!,5,FALSE)*D17</f>
        <v>#REF!</v>
      </c>
      <c r="F17" s="37" t="e">
        <f>VLOOKUP(A17,#REF!,6,FALSE)</f>
        <v>#REF!</v>
      </c>
      <c r="G17" s="37" t="e">
        <f t="shared" si="0"/>
        <v>#REF!</v>
      </c>
    </row>
    <row r="18" spans="1:7" ht="14.5">
      <c r="A18" s="73">
        <v>66</v>
      </c>
      <c r="B18" s="64" t="e">
        <f>VLOOKUP(A18,#REF!,3,FALSE)</f>
        <v>#REF!</v>
      </c>
      <c r="C18" s="35" t="e">
        <f>VLOOKUP(A18,#REF!,4,FALSE)</f>
        <v>#REF!</v>
      </c>
      <c r="D18" s="74">
        <v>17</v>
      </c>
      <c r="E18" s="35" t="e">
        <f>VLOOKUP(A18,#REF!,5,FALSE)*D18</f>
        <v>#REF!</v>
      </c>
      <c r="F18" s="37" t="e">
        <f>VLOOKUP(A18,#REF!,6,FALSE)</f>
        <v>#REF!</v>
      </c>
      <c r="G18" s="37" t="e">
        <f t="shared" si="0"/>
        <v>#REF!</v>
      </c>
    </row>
    <row r="19" spans="1:7" ht="14.5">
      <c r="A19" s="73">
        <v>174</v>
      </c>
      <c r="B19" s="64" t="e">
        <f>VLOOKUP(A19,#REF!,3,FALSE)</f>
        <v>#REF!</v>
      </c>
      <c r="C19" s="35" t="e">
        <f>VLOOKUP(A19,#REF!,4,FALSE)</f>
        <v>#REF!</v>
      </c>
      <c r="D19" s="74">
        <v>1</v>
      </c>
      <c r="E19" s="35" t="e">
        <f>VLOOKUP(A19,#REF!,5,FALSE)*D19</f>
        <v>#REF!</v>
      </c>
      <c r="F19" s="37" t="e">
        <f>VLOOKUP(A19,#REF!,6,FALSE)</f>
        <v>#REF!</v>
      </c>
      <c r="G19" s="37" t="e">
        <f t="shared" si="0"/>
        <v>#REF!</v>
      </c>
    </row>
    <row r="20" spans="1:7" ht="14.5">
      <c r="A20" s="73">
        <v>65</v>
      </c>
      <c r="B20" s="64" t="e">
        <f>VLOOKUP(A20,#REF!,3,FALSE)</f>
        <v>#REF!</v>
      </c>
      <c r="C20" s="35" t="e">
        <f>VLOOKUP(A20,#REF!,4,FALSE)</f>
        <v>#REF!</v>
      </c>
      <c r="D20" s="74">
        <v>10</v>
      </c>
      <c r="E20" s="35" t="e">
        <f>VLOOKUP(A20,#REF!,5,FALSE)*D20</f>
        <v>#REF!</v>
      </c>
      <c r="F20" s="37" t="e">
        <f>VLOOKUP(A20,#REF!,6,FALSE)</f>
        <v>#REF!</v>
      </c>
      <c r="G20" s="37" t="e">
        <f t="shared" si="0"/>
        <v>#REF!</v>
      </c>
    </row>
    <row r="21" spans="1:7" ht="14.5">
      <c r="A21" s="73">
        <v>133</v>
      </c>
      <c r="B21" s="64" t="e">
        <f>VLOOKUP(A21,#REF!,3,FALSE)</f>
        <v>#REF!</v>
      </c>
      <c r="C21" s="35" t="e">
        <f>VLOOKUP(A21,#REF!,4,FALSE)</f>
        <v>#REF!</v>
      </c>
      <c r="D21" s="74">
        <v>8</v>
      </c>
      <c r="E21" s="35" t="e">
        <f>VLOOKUP(A21,#REF!,5,FALSE)*D21</f>
        <v>#REF!</v>
      </c>
      <c r="F21" s="37" t="e">
        <f>VLOOKUP(A21,#REF!,6,FALSE)</f>
        <v>#REF!</v>
      </c>
      <c r="G21" s="37" t="e">
        <f t="shared" si="0"/>
        <v>#REF!</v>
      </c>
    </row>
    <row r="22" spans="1:7" ht="14.5">
      <c r="A22" s="73">
        <v>405</v>
      </c>
      <c r="B22" s="64" t="e">
        <f>VLOOKUP(A22,#REF!,3,FALSE)</f>
        <v>#REF!</v>
      </c>
      <c r="C22" s="35" t="e">
        <f>VLOOKUP(A22,#REF!,4,FALSE)</f>
        <v>#REF!</v>
      </c>
      <c r="D22" s="74">
        <v>50</v>
      </c>
      <c r="E22" s="35" t="e">
        <f>VLOOKUP(A22,#REF!,5,FALSE)*D22</f>
        <v>#REF!</v>
      </c>
      <c r="F22" s="37" t="e">
        <f>VLOOKUP(A22,#REF!,6,FALSE)</f>
        <v>#REF!</v>
      </c>
      <c r="G22" s="37" t="e">
        <f t="shared" si="0"/>
        <v>#REF!</v>
      </c>
    </row>
    <row r="23" spans="1:7" ht="14.5">
      <c r="A23" s="73">
        <v>406</v>
      </c>
      <c r="B23" s="64" t="e">
        <f>VLOOKUP(A23,#REF!,3,FALSE)</f>
        <v>#REF!</v>
      </c>
      <c r="C23" s="35" t="e">
        <f>VLOOKUP(A23,#REF!,4,FALSE)</f>
        <v>#REF!</v>
      </c>
      <c r="D23" s="74">
        <v>17</v>
      </c>
      <c r="E23" s="35" t="e">
        <f>VLOOKUP(A23,#REF!,5,FALSE)*D23</f>
        <v>#REF!</v>
      </c>
      <c r="F23" s="37" t="e">
        <f>VLOOKUP(A23,#REF!,6,FALSE)</f>
        <v>#REF!</v>
      </c>
      <c r="G23" s="37" t="e">
        <f t="shared" si="0"/>
        <v>#REF!</v>
      </c>
    </row>
    <row r="24" spans="1:7" ht="14.5">
      <c r="A24" s="73">
        <v>407</v>
      </c>
      <c r="B24" s="64" t="e">
        <f>VLOOKUP(A24,#REF!,3,FALSE)</f>
        <v>#REF!</v>
      </c>
      <c r="C24" s="35" t="e">
        <f>VLOOKUP(A24,#REF!,4,FALSE)</f>
        <v>#REF!</v>
      </c>
      <c r="D24" s="74">
        <v>42</v>
      </c>
      <c r="E24" s="35" t="e">
        <f>VLOOKUP(A24,#REF!,5,FALSE)*D24</f>
        <v>#REF!</v>
      </c>
      <c r="F24" s="37" t="e">
        <f>VLOOKUP(A24,#REF!,6,FALSE)</f>
        <v>#REF!</v>
      </c>
      <c r="G24" s="37" t="e">
        <f t="shared" si="0"/>
        <v>#REF!</v>
      </c>
    </row>
    <row r="25" spans="1:7" ht="13">
      <c r="D25" s="42"/>
      <c r="E25" s="42"/>
      <c r="F25" s="56" t="s">
        <v>85</v>
      </c>
      <c r="G25" s="70" t="e">
        <f>SUM(G8:G24)</f>
        <v>#REF!</v>
      </c>
    </row>
    <row r="26" spans="1:7">
      <c r="G26" s="68"/>
    </row>
    <row r="27" spans="1:7" ht="13">
      <c r="B27" s="45" t="s">
        <v>86</v>
      </c>
      <c r="G27" s="69"/>
    </row>
    <row r="28" spans="1:7" ht="13">
      <c r="A28" s="71" t="s">
        <v>12</v>
      </c>
      <c r="B28" s="32" t="s">
        <v>1</v>
      </c>
      <c r="C28" s="33" t="s">
        <v>0</v>
      </c>
      <c r="D28" s="33" t="s">
        <v>87</v>
      </c>
      <c r="E28" s="33"/>
      <c r="F28" s="33" t="s">
        <v>2</v>
      </c>
      <c r="G28" s="33" t="s">
        <v>21</v>
      </c>
    </row>
    <row r="29" spans="1:7" ht="14.5">
      <c r="A29" s="72">
        <v>1</v>
      </c>
      <c r="B29" s="38" t="e">
        <f>VLOOKUP(A29,#REF!,2,FALSE)</f>
        <v>#REF!</v>
      </c>
      <c r="C29" s="39" t="e">
        <f>VLOOKUP(A29,#REF!,3,FALSE)</f>
        <v>#REF!</v>
      </c>
      <c r="D29" s="46" t="e">
        <f>VLOOKUP(A29,#REF!,4,FALSE)</f>
        <v>#REF!</v>
      </c>
      <c r="E29" s="46"/>
      <c r="F29" s="66">
        <v>0.7</v>
      </c>
      <c r="G29" s="46" t="e">
        <f>ROUND(D29/F29,0)</f>
        <v>#REF!</v>
      </c>
    </row>
    <row r="30" spans="1:7">
      <c r="B30" s="38"/>
      <c r="C30" s="39"/>
      <c r="D30" s="41"/>
      <c r="E30" s="41"/>
      <c r="F30" s="47"/>
      <c r="G30" s="48"/>
    </row>
    <row r="31" spans="1:7">
      <c r="B31" s="38"/>
      <c r="C31" s="39"/>
      <c r="D31" s="41"/>
      <c r="E31" s="41"/>
      <c r="F31" s="47"/>
      <c r="G31" s="48"/>
    </row>
    <row r="32" spans="1:7" ht="13">
      <c r="D32" s="42"/>
      <c r="E32" s="42"/>
      <c r="F32" s="43" t="s">
        <v>85</v>
      </c>
      <c r="G32" s="44" t="e">
        <f>SUM(G29:G31)</f>
        <v>#REF!</v>
      </c>
    </row>
    <row r="33" spans="1:7" ht="13">
      <c r="D33" s="42"/>
      <c r="E33" s="42"/>
      <c r="F33" s="42"/>
      <c r="G33" s="49"/>
    </row>
    <row r="34" spans="1:7" ht="13">
      <c r="B34" s="31" t="s">
        <v>88</v>
      </c>
      <c r="G34" s="50"/>
    </row>
    <row r="35" spans="1:7" ht="13">
      <c r="A35" s="71" t="s">
        <v>12</v>
      </c>
      <c r="B35" s="32" t="s">
        <v>1</v>
      </c>
      <c r="C35" s="33" t="s">
        <v>19</v>
      </c>
      <c r="D35" s="33" t="s">
        <v>26</v>
      </c>
      <c r="E35" s="33"/>
      <c r="F35" s="33" t="s">
        <v>96</v>
      </c>
      <c r="G35" s="51" t="s">
        <v>21</v>
      </c>
    </row>
    <row r="36" spans="1:7" ht="26.5" customHeight="1">
      <c r="A36" s="72">
        <v>6</v>
      </c>
      <c r="B36" s="52" t="e">
        <f>VLOOKUP(A36,#REF!,2,FALSE)</f>
        <v>#REF!</v>
      </c>
      <c r="C36" s="35" t="s">
        <v>97</v>
      </c>
      <c r="D36" s="36" t="e">
        <f>SUM(E8:E24)</f>
        <v>#REF!</v>
      </c>
      <c r="E36" s="36"/>
      <c r="F36" s="54" t="e">
        <f>VLOOKUP(A36,#REF!,6,FALSE)</f>
        <v>#REF!</v>
      </c>
      <c r="G36" s="54" t="e">
        <f>D36*F36</f>
        <v>#REF!</v>
      </c>
    </row>
    <row r="37" spans="1:7" ht="13.15" customHeight="1">
      <c r="A37" s="72"/>
      <c r="B37" s="52"/>
      <c r="C37" s="35"/>
      <c r="D37" s="36"/>
      <c r="E37" s="36"/>
      <c r="F37" s="54"/>
      <c r="G37" s="54"/>
    </row>
    <row r="38" spans="1:7" ht="13.15" customHeight="1">
      <c r="A38" s="72"/>
      <c r="B38" s="52"/>
      <c r="C38" s="35"/>
      <c r="D38" s="36"/>
      <c r="E38" s="36"/>
      <c r="F38" s="54"/>
      <c r="G38" s="54"/>
    </row>
    <row r="39" spans="1:7" ht="13">
      <c r="D39" s="42"/>
      <c r="E39" s="42"/>
      <c r="F39" s="56" t="s">
        <v>85</v>
      </c>
      <c r="G39" s="44" t="e">
        <f>SUM(G36:G38)</f>
        <v>#REF!</v>
      </c>
    </row>
    <row r="41" spans="1:7" ht="13">
      <c r="B41" s="31" t="s">
        <v>92</v>
      </c>
      <c r="D41" s="57"/>
      <c r="E41" s="57"/>
      <c r="F41" s="58"/>
      <c r="G41" s="50"/>
    </row>
    <row r="42" spans="1:7" s="42" customFormat="1" ht="13">
      <c r="A42" s="71" t="s">
        <v>12</v>
      </c>
      <c r="B42" s="33" t="s">
        <v>1</v>
      </c>
      <c r="C42" s="33" t="s">
        <v>93</v>
      </c>
      <c r="D42" s="33" t="s">
        <v>94</v>
      </c>
      <c r="E42" s="33"/>
      <c r="F42" s="33" t="s">
        <v>2</v>
      </c>
      <c r="G42" s="51" t="s">
        <v>21</v>
      </c>
    </row>
    <row r="43" spans="1:7" ht="14.5">
      <c r="A43" s="72">
        <v>1</v>
      </c>
      <c r="B43" s="59" t="e">
        <f>VLOOKUP(A43,#REF!,2,FALSE)</f>
        <v>#REF!</v>
      </c>
      <c r="C43" s="60" t="e">
        <f>VLOOKUP(A43,#REF!,8,FALSE)</f>
        <v>#REF!</v>
      </c>
      <c r="D43" s="47" t="e">
        <f>+#REF!</f>
        <v>#REF!</v>
      </c>
      <c r="E43" s="47"/>
      <c r="F43" s="66">
        <f>F29</f>
        <v>0.7</v>
      </c>
      <c r="G43" s="46" t="e">
        <f>ROUND(C43*D43/F43,0)</f>
        <v>#REF!</v>
      </c>
    </row>
    <row r="44" spans="1:7" ht="14.5">
      <c r="A44" s="72">
        <v>2</v>
      </c>
      <c r="B44" s="59" t="e">
        <f>VLOOKUP(A44,#REF!,2,FALSE)</f>
        <v>#REF!</v>
      </c>
      <c r="C44" s="60" t="e">
        <f>VLOOKUP(A44,#REF!,8,FALSE)</f>
        <v>#REF!</v>
      </c>
      <c r="D44" s="47" t="e">
        <f>+#REF!</f>
        <v>#REF!</v>
      </c>
      <c r="E44" s="47"/>
      <c r="F44" s="66">
        <f>F29</f>
        <v>0.7</v>
      </c>
      <c r="G44" s="46" t="e">
        <f>ROUND(C44*D44/F44,0)</f>
        <v>#REF!</v>
      </c>
    </row>
    <row r="45" spans="1:7" ht="14.5">
      <c r="A45" s="72"/>
      <c r="B45" s="65"/>
      <c r="C45" s="60"/>
      <c r="D45" s="47"/>
      <c r="E45" s="47"/>
      <c r="F45" s="40"/>
      <c r="G45" s="46"/>
    </row>
    <row r="46" spans="1:7" ht="13">
      <c r="D46" s="42"/>
      <c r="E46" s="42"/>
      <c r="F46" s="56" t="s">
        <v>85</v>
      </c>
      <c r="G46" s="70" t="e">
        <f>SUM(G43:G45)</f>
        <v>#REF!</v>
      </c>
    </row>
    <row r="47" spans="1:7" ht="13">
      <c r="D47" s="42"/>
      <c r="E47" s="42"/>
      <c r="G47" s="50"/>
    </row>
    <row r="48" spans="1:7" ht="12.75" customHeight="1">
      <c r="B48" s="42"/>
      <c r="D48" s="131" t="s">
        <v>95</v>
      </c>
      <c r="E48" s="133"/>
      <c r="F48" s="132"/>
      <c r="G48" s="61" t="e">
        <f>G25+G32+G39+G46</f>
        <v>#REF!</v>
      </c>
    </row>
  </sheetData>
  <mergeCells count="3">
    <mergeCell ref="B1:G1"/>
    <mergeCell ref="B4:E4"/>
    <mergeCell ref="D48:F48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922E0-98BC-403B-B542-9AB113A011A5}">
  <sheetPr>
    <tabColor theme="4" tint="0.79998168889431442"/>
    <pageSetUpPr fitToPage="1"/>
  </sheetPr>
  <dimension ref="A1:F39"/>
  <sheetViews>
    <sheetView showGridLines="0" view="pageBreakPreview" zoomScale="70" zoomScaleNormal="120" zoomScaleSheetLayoutView="70" workbookViewId="0">
      <selection activeCell="B1" sqref="B1:F1"/>
    </sheetView>
  </sheetViews>
  <sheetFormatPr baseColWidth="10" defaultColWidth="11.453125" defaultRowHeight="12.5"/>
  <cols>
    <col min="1" max="1" width="11.453125" style="24"/>
    <col min="2" max="2" width="46.54296875" style="24" customWidth="1"/>
    <col min="3" max="3" width="12.54296875" style="24" customWidth="1"/>
    <col min="4" max="4" width="14.453125" style="24" customWidth="1"/>
    <col min="5" max="5" width="12.7265625" style="24" customWidth="1"/>
    <col min="6" max="6" width="15.26953125" style="24" customWidth="1"/>
    <col min="7" max="7" width="6.26953125" style="24" customWidth="1"/>
    <col min="8" max="8" width="11.453125" style="24"/>
    <col min="9" max="9" width="11.7265625" style="24" bestFit="1" customWidth="1"/>
    <col min="10" max="16384" width="11.453125" style="24"/>
  </cols>
  <sheetData>
    <row r="1" spans="1:6" ht="42" customHeight="1">
      <c r="B1" s="127" t="s">
        <v>53</v>
      </c>
      <c r="C1" s="127"/>
      <c r="D1" s="127"/>
      <c r="E1" s="127"/>
      <c r="F1" s="127"/>
    </row>
    <row r="3" spans="1:6" ht="12.75" customHeight="1">
      <c r="B3" s="25" t="s">
        <v>82</v>
      </c>
      <c r="C3" s="26" t="s">
        <v>54</v>
      </c>
      <c r="D3" s="26"/>
      <c r="E3" s="26"/>
      <c r="F3" s="27" t="s">
        <v>83</v>
      </c>
    </row>
    <row r="4" spans="1:6" ht="26.5" customHeight="1">
      <c r="B4" s="128" t="s">
        <v>55</v>
      </c>
      <c r="C4" s="129"/>
      <c r="D4" s="130"/>
      <c r="F4" s="28" t="s">
        <v>6</v>
      </c>
    </row>
    <row r="5" spans="1:6" ht="13">
      <c r="B5" s="29"/>
      <c r="F5" s="30"/>
    </row>
    <row r="6" spans="1:6" ht="13">
      <c r="B6" s="31" t="s">
        <v>84</v>
      </c>
    </row>
    <row r="7" spans="1:6" ht="13">
      <c r="A7" s="71"/>
      <c r="B7" s="32" t="s">
        <v>1</v>
      </c>
      <c r="C7" s="33" t="s">
        <v>19</v>
      </c>
      <c r="D7" s="33" t="s">
        <v>3</v>
      </c>
      <c r="E7" s="33" t="s">
        <v>20</v>
      </c>
      <c r="F7" s="33" t="s">
        <v>21</v>
      </c>
    </row>
    <row r="8" spans="1:6" ht="13.15" customHeight="1">
      <c r="A8" s="72"/>
      <c r="B8" s="34"/>
      <c r="C8" s="35"/>
      <c r="D8" s="36"/>
      <c r="E8" s="37"/>
      <c r="F8" s="37"/>
    </row>
    <row r="9" spans="1:6" ht="14.5">
      <c r="A9" s="72"/>
      <c r="B9" s="38"/>
      <c r="C9" s="39"/>
      <c r="D9" s="40"/>
      <c r="E9" s="41"/>
      <c r="F9" s="41"/>
    </row>
    <row r="10" spans="1:6" ht="14.5">
      <c r="A10" s="72"/>
      <c r="B10" s="38"/>
      <c r="C10" s="39"/>
      <c r="D10" s="40"/>
      <c r="E10" s="41"/>
      <c r="F10" s="41"/>
    </row>
    <row r="11" spans="1:6" ht="14.5">
      <c r="A11" s="72"/>
      <c r="B11" s="38"/>
      <c r="C11" s="39"/>
      <c r="D11" s="40"/>
      <c r="E11" s="41"/>
      <c r="F11" s="41"/>
    </row>
    <row r="12" spans="1:6" ht="14.5">
      <c r="A12" s="72"/>
      <c r="B12" s="38"/>
      <c r="C12" s="39"/>
      <c r="D12" s="40"/>
      <c r="E12" s="41"/>
      <c r="F12" s="41"/>
    </row>
    <row r="13" spans="1:6" ht="13">
      <c r="D13" s="42"/>
      <c r="E13" s="43" t="s">
        <v>85</v>
      </c>
      <c r="F13" s="44">
        <v>0</v>
      </c>
    </row>
    <row r="15" spans="1:6" ht="13">
      <c r="B15" s="45" t="s">
        <v>86</v>
      </c>
    </row>
    <row r="16" spans="1:6" ht="13">
      <c r="A16" s="71"/>
      <c r="B16" s="32" t="s">
        <v>1</v>
      </c>
      <c r="C16" s="33" t="s">
        <v>3</v>
      </c>
      <c r="D16" s="33" t="s">
        <v>87</v>
      </c>
      <c r="E16" s="33" t="s">
        <v>2</v>
      </c>
      <c r="F16" s="33" t="s">
        <v>21</v>
      </c>
    </row>
    <row r="17" spans="1:6" ht="14.5">
      <c r="A17" s="72"/>
      <c r="B17" s="38" t="s">
        <v>7</v>
      </c>
      <c r="C17" s="39"/>
      <c r="D17" s="46"/>
      <c r="E17" s="40"/>
      <c r="F17" s="46"/>
    </row>
    <row r="18" spans="1:6" ht="14.5">
      <c r="A18" s="72"/>
      <c r="B18" s="38" t="s">
        <v>8</v>
      </c>
      <c r="C18" s="39"/>
      <c r="D18" s="46"/>
      <c r="E18" s="40"/>
      <c r="F18" s="46"/>
    </row>
    <row r="19" spans="1:6">
      <c r="B19" s="38"/>
      <c r="C19" s="39"/>
      <c r="D19" s="41"/>
      <c r="E19" s="47"/>
      <c r="F19" s="48"/>
    </row>
    <row r="20" spans="1:6" ht="13">
      <c r="D20" s="42"/>
      <c r="E20" s="43" t="s">
        <v>85</v>
      </c>
      <c r="F20" s="44"/>
    </row>
    <row r="21" spans="1:6" ht="13">
      <c r="D21" s="42"/>
      <c r="E21" s="42"/>
      <c r="F21" s="49"/>
    </row>
    <row r="22" spans="1:6" ht="13">
      <c r="B22" s="31" t="s">
        <v>88</v>
      </c>
      <c r="F22" s="50"/>
    </row>
    <row r="23" spans="1:6" ht="13">
      <c r="A23" s="71"/>
      <c r="B23" s="32" t="s">
        <v>1</v>
      </c>
      <c r="C23" s="33" t="s">
        <v>89</v>
      </c>
      <c r="D23" s="33" t="s">
        <v>90</v>
      </c>
      <c r="E23" s="33" t="s">
        <v>2</v>
      </c>
      <c r="F23" s="51" t="s">
        <v>21</v>
      </c>
    </row>
    <row r="24" spans="1:6" ht="19.149999999999999" customHeight="1">
      <c r="A24" s="72"/>
      <c r="B24" s="52" t="s">
        <v>91</v>
      </c>
      <c r="C24" s="36"/>
      <c r="D24" s="53"/>
      <c r="E24" s="55"/>
      <c r="F24" s="54"/>
    </row>
    <row r="25" spans="1:6" ht="14.5" customHeight="1">
      <c r="B25" s="52"/>
      <c r="C25" s="35"/>
      <c r="D25" s="36"/>
      <c r="E25" s="54"/>
      <c r="F25" s="54"/>
    </row>
    <row r="26" spans="1:6" ht="13">
      <c r="D26" s="42"/>
      <c r="E26" s="56" t="s">
        <v>85</v>
      </c>
      <c r="F26" s="44"/>
    </row>
    <row r="27" spans="1:6" ht="13">
      <c r="D27" s="42"/>
      <c r="F27" s="49"/>
    </row>
    <row r="28" spans="1:6" ht="13">
      <c r="B28" s="31" t="s">
        <v>92</v>
      </c>
      <c r="D28" s="57"/>
      <c r="E28" s="58"/>
      <c r="F28" s="50"/>
    </row>
    <row r="29" spans="1:6" s="42" customFormat="1" ht="13">
      <c r="A29" s="71"/>
      <c r="B29" s="33" t="s">
        <v>1</v>
      </c>
      <c r="C29" s="33" t="s">
        <v>93</v>
      </c>
      <c r="D29" s="33" t="s">
        <v>94</v>
      </c>
      <c r="E29" s="33" t="s">
        <v>2</v>
      </c>
      <c r="F29" s="51" t="s">
        <v>21</v>
      </c>
    </row>
    <row r="30" spans="1:6" ht="14.5">
      <c r="A30" s="72"/>
      <c r="B30" s="59" t="s">
        <v>15</v>
      </c>
      <c r="C30" s="60"/>
      <c r="D30" s="47"/>
      <c r="E30" s="40"/>
      <c r="F30" s="46"/>
    </row>
    <row r="31" spans="1:6" ht="14.5">
      <c r="A31" s="72"/>
      <c r="B31" s="59" t="s">
        <v>14</v>
      </c>
      <c r="C31" s="60"/>
      <c r="D31" s="47"/>
      <c r="E31" s="40"/>
      <c r="F31" s="46"/>
    </row>
    <row r="33" spans="2:6" ht="13">
      <c r="D33" s="42"/>
      <c r="E33" s="43" t="s">
        <v>85</v>
      </c>
      <c r="F33" s="44"/>
    </row>
    <row r="34" spans="2:6" ht="13">
      <c r="D34" s="42"/>
      <c r="F34" s="50"/>
    </row>
    <row r="35" spans="2:6" ht="12.75" customHeight="1">
      <c r="D35" s="131" t="s">
        <v>95</v>
      </c>
      <c r="E35" s="132"/>
      <c r="F35" s="61"/>
    </row>
    <row r="37" spans="2:6">
      <c r="B37" s="62"/>
      <c r="C37"/>
    </row>
    <row r="38" spans="2:6">
      <c r="B38" s="62"/>
      <c r="C38" s="62"/>
    </row>
    <row r="39" spans="2:6">
      <c r="B39" s="62"/>
      <c r="C39" s="63"/>
    </row>
  </sheetData>
  <mergeCells count="3">
    <mergeCell ref="B1:F1"/>
    <mergeCell ref="B4:D4"/>
    <mergeCell ref="D35:E35"/>
  </mergeCells>
  <printOptions horizontalCentered="1"/>
  <pageMargins left="0.70866141732283472" right="0.70866141732283472" top="1.5748031496062993" bottom="0.98425196850393704" header="0.98425196850393704" footer="0.51181102362204722"/>
  <pageSetup scale="90" orientation="portrait" r:id="rId1"/>
  <headerFooter alignWithMargins="0">
    <oddHeader xml:space="preserve">&amp;C&amp;"Arial,Negrita"&amp;12ANÁLISIS DE PRECIOS UNITARIOS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E26D9-6787-486F-A0A0-C96930389E7E}">
  <sheetPr>
    <tabColor theme="4" tint="0.59999389629810485"/>
    <pageSetUpPr fitToPage="1"/>
  </sheetPr>
  <dimension ref="A1:G36"/>
  <sheetViews>
    <sheetView showGridLines="0" view="pageBreakPreview" zoomScale="70" zoomScaleNormal="120" zoomScaleSheetLayoutView="70" workbookViewId="0">
      <selection activeCell="A7" sqref="A7"/>
    </sheetView>
  </sheetViews>
  <sheetFormatPr baseColWidth="10" defaultColWidth="11.453125" defaultRowHeight="12.5"/>
  <cols>
    <col min="1" max="1" width="11.453125" style="24"/>
    <col min="2" max="2" width="48.26953125" style="24" customWidth="1"/>
    <col min="3" max="3" width="11.453125" style="24"/>
    <col min="4" max="5" width="11.7265625" style="24" customWidth="1"/>
    <col min="6" max="6" width="15" style="24" customWidth="1"/>
    <col min="7" max="7" width="15.26953125" style="24" customWidth="1"/>
    <col min="8" max="8" width="6.26953125" style="24" customWidth="1"/>
    <col min="9" max="9" width="11.453125" style="24"/>
    <col min="10" max="10" width="11.7265625" style="24" bestFit="1" customWidth="1"/>
    <col min="11" max="16384" width="11.453125" style="24"/>
  </cols>
  <sheetData>
    <row r="1" spans="1:7" ht="42" customHeight="1">
      <c r="B1" s="127" t="s">
        <v>53</v>
      </c>
      <c r="C1" s="127"/>
      <c r="D1" s="127"/>
      <c r="E1" s="127"/>
      <c r="F1" s="127"/>
      <c r="G1" s="127"/>
    </row>
    <row r="3" spans="1:7" ht="12.75" customHeight="1">
      <c r="B3" s="25" t="s">
        <v>82</v>
      </c>
      <c r="C3" s="26" t="s">
        <v>56</v>
      </c>
      <c r="D3" s="26"/>
      <c r="E3" s="26"/>
      <c r="F3" s="26"/>
      <c r="G3" s="27" t="s">
        <v>83</v>
      </c>
    </row>
    <row r="4" spans="1:7" ht="99.65" customHeight="1">
      <c r="B4" s="128" t="s">
        <v>57</v>
      </c>
      <c r="C4" s="134"/>
      <c r="D4" s="134"/>
      <c r="E4" s="135"/>
      <c r="G4" s="28" t="s">
        <v>6</v>
      </c>
    </row>
    <row r="5" spans="1:7" ht="13">
      <c r="B5" s="29"/>
      <c r="G5" s="30"/>
    </row>
    <row r="6" spans="1:7" ht="13">
      <c r="B6" s="31" t="s">
        <v>84</v>
      </c>
    </row>
    <row r="7" spans="1:7" ht="13">
      <c r="A7" s="71"/>
      <c r="B7" s="32" t="s">
        <v>1</v>
      </c>
      <c r="C7" s="33" t="s">
        <v>19</v>
      </c>
      <c r="D7" s="33" t="s">
        <v>3</v>
      </c>
      <c r="E7" s="33" t="s">
        <v>26</v>
      </c>
      <c r="F7" s="33" t="s">
        <v>20</v>
      </c>
      <c r="G7" s="33" t="s">
        <v>21</v>
      </c>
    </row>
    <row r="8" spans="1:7" ht="25">
      <c r="A8" s="72"/>
      <c r="B8" s="64" t="s">
        <v>167</v>
      </c>
      <c r="C8" s="35" t="s">
        <v>6</v>
      </c>
      <c r="D8" s="36">
        <v>3</v>
      </c>
      <c r="E8" s="35"/>
      <c r="F8" s="37"/>
      <c r="G8" s="37"/>
    </row>
    <row r="9" spans="1:7" ht="14.5">
      <c r="A9" s="1"/>
      <c r="B9" s="64" t="s">
        <v>103</v>
      </c>
      <c r="C9" s="35" t="s">
        <v>6</v>
      </c>
      <c r="D9" s="36">
        <v>4</v>
      </c>
      <c r="E9" s="35"/>
      <c r="F9" s="37"/>
      <c r="G9" s="37"/>
    </row>
    <row r="10" spans="1:7" ht="14.5">
      <c r="A10" s="1"/>
      <c r="B10" s="64" t="s">
        <v>172</v>
      </c>
      <c r="C10" s="35" t="s">
        <v>6</v>
      </c>
      <c r="D10" s="67">
        <v>1</v>
      </c>
      <c r="E10" s="35"/>
      <c r="F10" s="37"/>
      <c r="G10" s="37"/>
    </row>
    <row r="11" spans="1:7" ht="14.5">
      <c r="A11" s="1"/>
      <c r="B11" s="64" t="s">
        <v>107</v>
      </c>
      <c r="C11" s="35" t="s">
        <v>6</v>
      </c>
      <c r="D11" s="67">
        <v>2</v>
      </c>
      <c r="E11" s="35"/>
      <c r="F11" s="37"/>
      <c r="G11" s="37"/>
    </row>
    <row r="12" spans="1:7" ht="14.5">
      <c r="A12" s="1"/>
      <c r="B12" s="64" t="s">
        <v>153</v>
      </c>
      <c r="C12" s="35" t="s">
        <v>102</v>
      </c>
      <c r="D12" s="67">
        <v>7.56</v>
      </c>
      <c r="E12" s="35"/>
      <c r="F12" s="37"/>
      <c r="G12" s="37"/>
    </row>
    <row r="13" spans="1:7" ht="13">
      <c r="D13" s="42"/>
      <c r="E13" s="42"/>
      <c r="F13" s="43" t="s">
        <v>85</v>
      </c>
      <c r="G13" s="44"/>
    </row>
    <row r="14" spans="1:7">
      <c r="G14" s="68"/>
    </row>
    <row r="15" spans="1:7" ht="13">
      <c r="B15" s="45" t="s">
        <v>86</v>
      </c>
      <c r="G15" s="69"/>
    </row>
    <row r="16" spans="1:7" ht="13">
      <c r="A16" s="71"/>
      <c r="B16" s="32" t="s">
        <v>1</v>
      </c>
      <c r="C16" s="33" t="s">
        <v>0</v>
      </c>
      <c r="D16" s="33" t="s">
        <v>87</v>
      </c>
      <c r="E16" s="33"/>
      <c r="F16" s="33" t="s">
        <v>2</v>
      </c>
      <c r="G16" s="33" t="s">
        <v>21</v>
      </c>
    </row>
    <row r="17" spans="1:7" ht="14.5">
      <c r="A17" s="72"/>
      <c r="B17" s="38" t="s">
        <v>5</v>
      </c>
      <c r="C17" s="39" t="s">
        <v>6</v>
      </c>
      <c r="D17" s="46"/>
      <c r="E17" s="46"/>
      <c r="F17" s="66"/>
      <c r="G17" s="46"/>
    </row>
    <row r="18" spans="1:7">
      <c r="B18" s="38"/>
      <c r="C18" s="39"/>
      <c r="D18" s="41"/>
      <c r="E18" s="41"/>
      <c r="F18" s="47"/>
      <c r="G18" s="48"/>
    </row>
    <row r="19" spans="1:7">
      <c r="B19" s="38"/>
      <c r="C19" s="39"/>
      <c r="D19" s="41"/>
      <c r="E19" s="41"/>
      <c r="F19" s="47"/>
      <c r="G19" s="48"/>
    </row>
    <row r="20" spans="1:7" ht="13">
      <c r="D20" s="42"/>
      <c r="E20" s="42"/>
      <c r="F20" s="43" t="s">
        <v>85</v>
      </c>
      <c r="G20" s="44"/>
    </row>
    <row r="21" spans="1:7" ht="13">
      <c r="D21" s="42"/>
      <c r="E21" s="42"/>
      <c r="F21" s="42"/>
      <c r="G21" s="49"/>
    </row>
    <row r="22" spans="1:7" ht="13">
      <c r="B22" s="31" t="s">
        <v>88</v>
      </c>
      <c r="G22" s="50"/>
    </row>
    <row r="23" spans="1:7" ht="13">
      <c r="A23" s="71"/>
      <c r="B23" s="32" t="s">
        <v>1</v>
      </c>
      <c r="C23" s="33" t="s">
        <v>19</v>
      </c>
      <c r="D23" s="33" t="s">
        <v>26</v>
      </c>
      <c r="E23" s="33"/>
      <c r="F23" s="33" t="s">
        <v>96</v>
      </c>
      <c r="G23" s="51" t="s">
        <v>21</v>
      </c>
    </row>
    <row r="24" spans="1:7" ht="50">
      <c r="A24" s="72"/>
      <c r="B24" s="52" t="s">
        <v>24</v>
      </c>
      <c r="C24" s="35" t="s">
        <v>97</v>
      </c>
      <c r="D24" s="36"/>
      <c r="E24" s="36"/>
      <c r="F24" s="54"/>
      <c r="G24" s="54"/>
    </row>
    <row r="25" spans="1:7" ht="13.15" customHeight="1">
      <c r="A25" s="72"/>
      <c r="B25" s="52"/>
      <c r="C25" s="35"/>
      <c r="D25" s="36"/>
      <c r="E25" s="36"/>
      <c r="F25" s="54"/>
      <c r="G25" s="54"/>
    </row>
    <row r="26" spans="1:7" ht="13.15" customHeight="1">
      <c r="A26" s="72"/>
      <c r="B26" s="52"/>
      <c r="C26" s="35"/>
      <c r="D26" s="36"/>
      <c r="E26" s="36"/>
      <c r="F26" s="54"/>
      <c r="G26" s="54"/>
    </row>
    <row r="27" spans="1:7" ht="13">
      <c r="D27" s="42"/>
      <c r="E27" s="42"/>
      <c r="F27" s="56" t="s">
        <v>85</v>
      </c>
      <c r="G27" s="44"/>
    </row>
    <row r="29" spans="1:7" ht="13">
      <c r="B29" s="31" t="s">
        <v>92</v>
      </c>
      <c r="D29" s="57"/>
      <c r="E29" s="57"/>
      <c r="F29" s="58"/>
      <c r="G29" s="50"/>
    </row>
    <row r="30" spans="1:7" s="42" customFormat="1" ht="13">
      <c r="A30" s="71"/>
      <c r="B30" s="33" t="s">
        <v>1</v>
      </c>
      <c r="C30" s="33" t="s">
        <v>93</v>
      </c>
      <c r="D30" s="33" t="s">
        <v>94</v>
      </c>
      <c r="E30" s="33"/>
      <c r="F30" s="33" t="s">
        <v>2</v>
      </c>
      <c r="G30" s="51" t="s">
        <v>21</v>
      </c>
    </row>
    <row r="31" spans="1:7" ht="14.5">
      <c r="A31" s="72"/>
      <c r="B31" s="59" t="s">
        <v>13</v>
      </c>
      <c r="C31" s="60"/>
      <c r="D31" s="47"/>
      <c r="E31" s="47"/>
      <c r="F31" s="66"/>
      <c r="G31" s="46"/>
    </row>
    <row r="32" spans="1:7" ht="14.5">
      <c r="A32" s="72"/>
      <c r="B32" s="59" t="s">
        <v>14</v>
      </c>
      <c r="C32" s="60"/>
      <c r="D32" s="47"/>
      <c r="E32" s="47"/>
      <c r="F32" s="66"/>
      <c r="G32" s="46"/>
    </row>
    <row r="33" spans="1:7" ht="14.5">
      <c r="A33" s="72"/>
      <c r="B33" s="65"/>
      <c r="C33" s="60"/>
      <c r="D33" s="47"/>
      <c r="E33" s="47"/>
      <c r="F33" s="40"/>
      <c r="G33" s="46"/>
    </row>
    <row r="34" spans="1:7" ht="13">
      <c r="D34" s="42"/>
      <c r="E34" s="42"/>
      <c r="F34" s="56" t="s">
        <v>85</v>
      </c>
      <c r="G34" s="70"/>
    </row>
    <row r="35" spans="1:7" ht="13">
      <c r="D35" s="42"/>
      <c r="E35" s="42"/>
      <c r="G35" s="50"/>
    </row>
    <row r="36" spans="1:7" ht="12.75" customHeight="1">
      <c r="B36" s="42"/>
      <c r="D36" s="131" t="s">
        <v>95</v>
      </c>
      <c r="E36" s="133"/>
      <c r="F36" s="132"/>
      <c r="G36" s="61"/>
    </row>
  </sheetData>
  <mergeCells count="3">
    <mergeCell ref="B1:G1"/>
    <mergeCell ref="D36:F36"/>
    <mergeCell ref="B4:E4"/>
  </mergeCells>
  <printOptions horizontalCentered="1"/>
  <pageMargins left="0.70866141732283472" right="0.70866141732283472" top="1.5748031496062993" bottom="0.98425196850393704" header="0.98425196850393704" footer="0.51181102362204722"/>
  <pageSetup scale="81" orientation="portrait" r:id="rId1"/>
  <headerFooter alignWithMargins="0">
    <oddHeader xml:space="preserve">&amp;C&amp;"Arial,Negrita"&amp;12ANÁLISIS DE PRECIOS UNITARIOS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FED31-C95E-4413-BF3B-1A84DB915BAD}">
  <sheetPr>
    <tabColor theme="4" tint="0.59999389629810485"/>
    <pageSetUpPr fitToPage="1"/>
  </sheetPr>
  <dimension ref="A1:G41"/>
  <sheetViews>
    <sheetView showGridLines="0" view="pageBreakPreview" zoomScale="70" zoomScaleNormal="120" zoomScaleSheetLayoutView="70" workbookViewId="0">
      <selection activeCell="G41" sqref="G41"/>
    </sheetView>
  </sheetViews>
  <sheetFormatPr baseColWidth="10" defaultColWidth="11.453125" defaultRowHeight="12.5"/>
  <cols>
    <col min="1" max="1" width="11.453125" style="24"/>
    <col min="2" max="2" width="48.26953125" style="24" customWidth="1"/>
    <col min="3" max="3" width="11.453125" style="24"/>
    <col min="4" max="5" width="11.7265625" style="24" customWidth="1"/>
    <col min="6" max="6" width="15" style="24" customWidth="1"/>
    <col min="7" max="7" width="15.26953125" style="24" customWidth="1"/>
    <col min="8" max="8" width="6.26953125" style="24" customWidth="1"/>
    <col min="9" max="9" width="11.453125" style="24"/>
    <col min="10" max="10" width="11.7265625" style="24" bestFit="1" customWidth="1"/>
    <col min="11" max="16384" width="11.453125" style="24"/>
  </cols>
  <sheetData>
    <row r="1" spans="1:7" ht="42" customHeight="1">
      <c r="B1" s="127" t="s">
        <v>53</v>
      </c>
      <c r="C1" s="127"/>
      <c r="D1" s="127"/>
      <c r="E1" s="127"/>
      <c r="F1" s="127"/>
      <c r="G1" s="127"/>
    </row>
    <row r="3" spans="1:7" ht="12.75" customHeight="1">
      <c r="B3" s="25" t="s">
        <v>82</v>
      </c>
      <c r="C3" s="26" t="s">
        <v>58</v>
      </c>
      <c r="D3" s="26"/>
      <c r="E3" s="26"/>
      <c r="F3" s="26"/>
      <c r="G3" s="27" t="s">
        <v>83</v>
      </c>
    </row>
    <row r="4" spans="1:7" ht="99.65" customHeight="1">
      <c r="B4" s="128" t="s">
        <v>59</v>
      </c>
      <c r="C4" s="134"/>
      <c r="D4" s="134"/>
      <c r="E4" s="135"/>
      <c r="G4" s="28" t="s">
        <v>6</v>
      </c>
    </row>
    <row r="5" spans="1:7" ht="13">
      <c r="B5" s="29"/>
      <c r="G5" s="30"/>
    </row>
    <row r="6" spans="1:7" ht="13">
      <c r="B6" s="31" t="s">
        <v>84</v>
      </c>
    </row>
    <row r="7" spans="1:7" ht="13">
      <c r="A7" s="71"/>
      <c r="B7" s="32" t="s">
        <v>1</v>
      </c>
      <c r="C7" s="33" t="s">
        <v>19</v>
      </c>
      <c r="D7" s="33" t="s">
        <v>3</v>
      </c>
      <c r="E7" s="33" t="s">
        <v>26</v>
      </c>
      <c r="F7" s="33" t="s">
        <v>20</v>
      </c>
      <c r="G7" s="33" t="s">
        <v>21</v>
      </c>
    </row>
    <row r="8" spans="1:7" ht="14.5">
      <c r="A8" s="72"/>
      <c r="B8" s="64" t="s">
        <v>125</v>
      </c>
      <c r="C8" s="35" t="s">
        <v>102</v>
      </c>
      <c r="D8" s="36">
        <v>6</v>
      </c>
      <c r="E8" s="35"/>
      <c r="F8" s="37"/>
      <c r="G8" s="37"/>
    </row>
    <row r="9" spans="1:7" ht="14.5">
      <c r="A9" s="1"/>
      <c r="B9" s="64" t="s">
        <v>116</v>
      </c>
      <c r="C9" s="35" t="s">
        <v>102</v>
      </c>
      <c r="D9" s="36">
        <v>6</v>
      </c>
      <c r="E9" s="35"/>
      <c r="F9" s="37"/>
      <c r="G9" s="37"/>
    </row>
    <row r="10" spans="1:7" ht="14.5">
      <c r="A10" s="1"/>
      <c r="B10" s="64" t="s">
        <v>137</v>
      </c>
      <c r="C10" s="35" t="s">
        <v>6</v>
      </c>
      <c r="D10" s="67">
        <v>1</v>
      </c>
      <c r="E10" s="35"/>
      <c r="F10" s="37"/>
      <c r="G10" s="37"/>
    </row>
    <row r="11" spans="1:7" ht="14.5">
      <c r="A11" s="1"/>
      <c r="B11" s="64" t="s">
        <v>138</v>
      </c>
      <c r="C11" s="35" t="s">
        <v>102</v>
      </c>
      <c r="D11" s="67">
        <v>2</v>
      </c>
      <c r="E11" s="35"/>
      <c r="F11" s="37"/>
      <c r="G11" s="37"/>
    </row>
    <row r="12" spans="1:7" ht="14.5">
      <c r="A12" s="1"/>
      <c r="B12" s="64" t="s">
        <v>175</v>
      </c>
      <c r="C12" s="35" t="s">
        <v>6</v>
      </c>
      <c r="D12" s="67">
        <v>2</v>
      </c>
      <c r="E12" s="35"/>
      <c r="F12" s="37"/>
      <c r="G12" s="37"/>
    </row>
    <row r="13" spans="1:7" ht="14.5">
      <c r="A13" s="1"/>
      <c r="B13" s="64" t="s">
        <v>176</v>
      </c>
      <c r="C13" s="35" t="s">
        <v>6</v>
      </c>
      <c r="D13" s="67">
        <v>2</v>
      </c>
      <c r="E13" s="35"/>
      <c r="F13" s="37"/>
      <c r="G13" s="37"/>
    </row>
    <row r="14" spans="1:7" ht="14.5">
      <c r="A14" s="1"/>
      <c r="B14" s="64" t="s">
        <v>177</v>
      </c>
      <c r="C14" s="35" t="s">
        <v>6</v>
      </c>
      <c r="D14" s="67">
        <v>2</v>
      </c>
      <c r="E14" s="35"/>
      <c r="F14" s="37"/>
      <c r="G14" s="37"/>
    </row>
    <row r="15" spans="1:7" ht="14.5">
      <c r="A15" s="1"/>
      <c r="B15" s="64" t="s">
        <v>107</v>
      </c>
      <c r="C15" s="35" t="s">
        <v>6</v>
      </c>
      <c r="D15" s="67">
        <v>2</v>
      </c>
      <c r="E15" s="35"/>
      <c r="F15" s="37"/>
      <c r="G15" s="37"/>
    </row>
    <row r="16" spans="1:7" ht="14.5">
      <c r="A16" s="72"/>
      <c r="B16" s="64" t="s">
        <v>184</v>
      </c>
      <c r="C16" s="35" t="s">
        <v>102</v>
      </c>
      <c r="D16" s="67">
        <v>7</v>
      </c>
      <c r="E16" s="35"/>
      <c r="F16" s="37"/>
      <c r="G16" s="37"/>
    </row>
    <row r="17" spans="1:7" ht="14.5">
      <c r="A17" s="1"/>
      <c r="B17" s="64" t="s">
        <v>135</v>
      </c>
      <c r="C17" s="35" t="s">
        <v>102</v>
      </c>
      <c r="D17" s="67">
        <v>16</v>
      </c>
      <c r="E17" s="35"/>
      <c r="F17" s="37"/>
      <c r="G17" s="37"/>
    </row>
    <row r="18" spans="1:7" ht="13">
      <c r="D18" s="42"/>
      <c r="E18" s="42"/>
      <c r="F18" s="43" t="s">
        <v>85</v>
      </c>
      <c r="G18" s="44"/>
    </row>
    <row r="19" spans="1:7">
      <c r="G19" s="68"/>
    </row>
    <row r="20" spans="1:7" ht="13">
      <c r="B20" s="45" t="s">
        <v>86</v>
      </c>
      <c r="G20" s="69"/>
    </row>
    <row r="21" spans="1:7" ht="13">
      <c r="A21" s="71"/>
      <c r="B21" s="32" t="s">
        <v>1</v>
      </c>
      <c r="C21" s="33" t="s">
        <v>0</v>
      </c>
      <c r="D21" s="33" t="s">
        <v>87</v>
      </c>
      <c r="E21" s="33"/>
      <c r="F21" s="33" t="s">
        <v>2</v>
      </c>
      <c r="G21" s="33" t="s">
        <v>21</v>
      </c>
    </row>
    <row r="22" spans="1:7" ht="14.5">
      <c r="A22" s="72"/>
      <c r="B22" s="38" t="s">
        <v>5</v>
      </c>
      <c r="C22" s="39" t="s">
        <v>6</v>
      </c>
      <c r="D22" s="46"/>
      <c r="E22" s="46"/>
      <c r="F22" s="66"/>
      <c r="G22" s="46"/>
    </row>
    <row r="23" spans="1:7">
      <c r="B23" s="38"/>
      <c r="C23" s="39"/>
      <c r="D23" s="41"/>
      <c r="E23" s="41"/>
      <c r="F23" s="47"/>
      <c r="G23" s="48"/>
    </row>
    <row r="24" spans="1:7">
      <c r="B24" s="38"/>
      <c r="C24" s="39"/>
      <c r="D24" s="41"/>
      <c r="E24" s="41"/>
      <c r="F24" s="47"/>
      <c r="G24" s="48"/>
    </row>
    <row r="25" spans="1:7" ht="13">
      <c r="D25" s="42"/>
      <c r="E25" s="42"/>
      <c r="F25" s="43" t="s">
        <v>85</v>
      </c>
      <c r="G25" s="44"/>
    </row>
    <row r="26" spans="1:7" ht="13">
      <c r="D26" s="42"/>
      <c r="E26" s="42"/>
      <c r="F26" s="42"/>
      <c r="G26" s="49"/>
    </row>
    <row r="27" spans="1:7" ht="13">
      <c r="B27" s="31" t="s">
        <v>88</v>
      </c>
      <c r="G27" s="50"/>
    </row>
    <row r="28" spans="1:7" ht="13">
      <c r="A28" s="71"/>
      <c r="B28" s="32" t="s">
        <v>1</v>
      </c>
      <c r="C28" s="33" t="s">
        <v>19</v>
      </c>
      <c r="D28" s="33" t="s">
        <v>26</v>
      </c>
      <c r="E28" s="33"/>
      <c r="F28" s="33" t="s">
        <v>96</v>
      </c>
      <c r="G28" s="51" t="s">
        <v>21</v>
      </c>
    </row>
    <row r="29" spans="1:7" ht="50">
      <c r="A29" s="72"/>
      <c r="B29" s="52" t="s">
        <v>24</v>
      </c>
      <c r="C29" s="35" t="s">
        <v>97</v>
      </c>
      <c r="D29" s="36"/>
      <c r="E29" s="36"/>
      <c r="F29" s="54"/>
      <c r="G29" s="54"/>
    </row>
    <row r="30" spans="1:7" ht="13.15" customHeight="1">
      <c r="A30" s="72"/>
      <c r="B30" s="52"/>
      <c r="C30" s="35"/>
      <c r="D30" s="36"/>
      <c r="E30" s="36"/>
      <c r="F30" s="54"/>
      <c r="G30" s="54"/>
    </row>
    <row r="31" spans="1:7" ht="13.15" customHeight="1">
      <c r="A31" s="72"/>
      <c r="B31" s="52"/>
      <c r="C31" s="35"/>
      <c r="D31" s="36"/>
      <c r="E31" s="36"/>
      <c r="F31" s="54"/>
      <c r="G31" s="54"/>
    </row>
    <row r="32" spans="1:7" ht="13">
      <c r="D32" s="42"/>
      <c r="E32" s="42"/>
      <c r="F32" s="56" t="s">
        <v>85</v>
      </c>
      <c r="G32" s="44"/>
    </row>
    <row r="34" spans="1:7" ht="13">
      <c r="B34" s="31" t="s">
        <v>92</v>
      </c>
      <c r="D34" s="57"/>
      <c r="E34" s="57"/>
      <c r="F34" s="58"/>
      <c r="G34" s="50"/>
    </row>
    <row r="35" spans="1:7" s="42" customFormat="1" ht="13">
      <c r="A35" s="71"/>
      <c r="B35" s="33" t="s">
        <v>1</v>
      </c>
      <c r="C35" s="33" t="s">
        <v>93</v>
      </c>
      <c r="D35" s="33" t="s">
        <v>94</v>
      </c>
      <c r="E35" s="33"/>
      <c r="F35" s="33" t="s">
        <v>2</v>
      </c>
      <c r="G35" s="51" t="s">
        <v>21</v>
      </c>
    </row>
    <row r="36" spans="1:7" ht="14.5">
      <c r="A36" s="72"/>
      <c r="B36" s="59" t="s">
        <v>13</v>
      </c>
      <c r="C36" s="60"/>
      <c r="D36" s="47"/>
      <c r="E36" s="47"/>
      <c r="F36" s="66"/>
      <c r="G36" s="46"/>
    </row>
    <row r="37" spans="1:7" ht="14.5">
      <c r="A37" s="72"/>
      <c r="B37" s="59" t="s">
        <v>14</v>
      </c>
      <c r="C37" s="60"/>
      <c r="D37" s="47"/>
      <c r="E37" s="47"/>
      <c r="F37" s="66"/>
      <c r="G37" s="46"/>
    </row>
    <row r="38" spans="1:7" ht="14.5">
      <c r="A38" s="72"/>
      <c r="B38" s="65"/>
      <c r="C38" s="60"/>
      <c r="D38" s="47"/>
      <c r="E38" s="47"/>
      <c r="F38" s="40"/>
      <c r="G38" s="46"/>
    </row>
    <row r="39" spans="1:7" ht="13">
      <c r="D39" s="42"/>
      <c r="E39" s="42"/>
      <c r="F39" s="56" t="s">
        <v>85</v>
      </c>
      <c r="G39" s="70"/>
    </row>
    <row r="40" spans="1:7" ht="13">
      <c r="D40" s="42"/>
      <c r="E40" s="42"/>
      <c r="G40" s="50"/>
    </row>
    <row r="41" spans="1:7" ht="12.75" customHeight="1">
      <c r="B41" s="42"/>
      <c r="D41" s="131" t="s">
        <v>95</v>
      </c>
      <c r="E41" s="133"/>
      <c r="F41" s="132"/>
      <c r="G41" s="61"/>
    </row>
  </sheetData>
  <mergeCells count="3">
    <mergeCell ref="B1:G1"/>
    <mergeCell ref="B4:E4"/>
    <mergeCell ref="D41:F41"/>
  </mergeCells>
  <printOptions horizontalCentered="1"/>
  <pageMargins left="0.70866141732283472" right="0.70866141732283472" top="1.5748031496062993" bottom="0.98425196850393704" header="0.98425196850393704" footer="0.51181102362204722"/>
  <pageSetup scale="78" orientation="portrait" r:id="rId1"/>
  <headerFooter alignWithMargins="0">
    <oddHeader xml:space="preserve">&amp;C&amp;"Arial,Negrita"&amp;12ANÁLISIS DE PRECIOS UNITARIOS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185A5-4E90-4457-B129-BB906589963D}">
  <sheetPr>
    <tabColor theme="4" tint="0.59999389629810485"/>
    <pageSetUpPr fitToPage="1"/>
  </sheetPr>
  <dimension ref="A1:G49"/>
  <sheetViews>
    <sheetView showGridLines="0" view="pageBreakPreview" zoomScale="70" zoomScaleNormal="120" zoomScaleSheetLayoutView="70" workbookViewId="0">
      <selection activeCell="E9" sqref="E9"/>
    </sheetView>
  </sheetViews>
  <sheetFormatPr baseColWidth="10" defaultColWidth="11.453125" defaultRowHeight="12.5"/>
  <cols>
    <col min="1" max="1" width="11.453125" style="24"/>
    <col min="2" max="2" width="51.54296875" style="24" customWidth="1"/>
    <col min="3" max="3" width="11.453125" style="24"/>
    <col min="4" max="5" width="11.7265625" style="24" customWidth="1"/>
    <col min="6" max="6" width="15" style="24" customWidth="1"/>
    <col min="7" max="7" width="15.26953125" style="24" customWidth="1"/>
    <col min="8" max="8" width="6.26953125" style="24" customWidth="1"/>
    <col min="9" max="9" width="11.453125" style="24"/>
    <col min="10" max="10" width="11.7265625" style="24" bestFit="1" customWidth="1"/>
    <col min="11" max="16384" width="11.453125" style="24"/>
  </cols>
  <sheetData>
    <row r="1" spans="1:7" ht="41.5" customHeight="1">
      <c r="B1" s="127" t="s">
        <v>53</v>
      </c>
      <c r="C1" s="127"/>
      <c r="D1" s="127"/>
      <c r="E1" s="127"/>
      <c r="F1" s="127"/>
      <c r="G1" s="127"/>
    </row>
    <row r="3" spans="1:7" ht="12.75" customHeight="1">
      <c r="B3" s="25" t="s">
        <v>82</v>
      </c>
      <c r="C3" s="26">
        <v>1.4</v>
      </c>
      <c r="D3" s="26"/>
      <c r="E3" s="26"/>
      <c r="F3" s="26"/>
      <c r="G3" s="27" t="s">
        <v>83</v>
      </c>
    </row>
    <row r="4" spans="1:7" ht="175.15" customHeight="1">
      <c r="B4" s="128" t="s">
        <v>60</v>
      </c>
      <c r="C4" s="134"/>
      <c r="D4" s="134"/>
      <c r="E4" s="135"/>
      <c r="G4" s="28" t="s">
        <v>6</v>
      </c>
    </row>
    <row r="5" spans="1:7" ht="13">
      <c r="B5" s="29"/>
      <c r="G5" s="30"/>
    </row>
    <row r="6" spans="1:7" ht="13">
      <c r="B6" s="31" t="s">
        <v>84</v>
      </c>
    </row>
    <row r="7" spans="1:7" ht="13">
      <c r="A7" s="71"/>
      <c r="B7" s="32" t="s">
        <v>1</v>
      </c>
      <c r="C7" s="33" t="s">
        <v>19</v>
      </c>
      <c r="D7" s="33" t="s">
        <v>3</v>
      </c>
      <c r="E7" s="33" t="s">
        <v>26</v>
      </c>
      <c r="F7" s="33" t="s">
        <v>20</v>
      </c>
      <c r="G7" s="33" t="s">
        <v>21</v>
      </c>
    </row>
    <row r="8" spans="1:7" ht="14.5">
      <c r="A8" s="72"/>
      <c r="B8" s="64" t="s">
        <v>139</v>
      </c>
      <c r="C8" s="35" t="s">
        <v>6</v>
      </c>
      <c r="D8" s="35">
        <v>2</v>
      </c>
      <c r="E8" s="35"/>
      <c r="F8" s="37"/>
      <c r="G8" s="37"/>
    </row>
    <row r="9" spans="1:7" ht="14.5">
      <c r="A9" s="72"/>
      <c r="B9" s="64" t="s">
        <v>140</v>
      </c>
      <c r="C9" s="35" t="s">
        <v>6</v>
      </c>
      <c r="D9" s="35">
        <v>3</v>
      </c>
      <c r="E9" s="35"/>
      <c r="F9" s="37"/>
      <c r="G9" s="37"/>
    </row>
    <row r="10" spans="1:7" ht="14.5">
      <c r="A10" s="72"/>
      <c r="B10" s="64" t="s">
        <v>141</v>
      </c>
      <c r="C10" s="35" t="s">
        <v>102</v>
      </c>
      <c r="D10" s="35">
        <v>2</v>
      </c>
      <c r="E10" s="35"/>
      <c r="F10" s="37"/>
      <c r="G10" s="37"/>
    </row>
    <row r="11" spans="1:7" ht="14.5">
      <c r="A11" s="72"/>
      <c r="B11" s="64" t="s">
        <v>142</v>
      </c>
      <c r="C11" s="35" t="s">
        <v>6</v>
      </c>
      <c r="D11" s="35">
        <v>15</v>
      </c>
      <c r="E11" s="35"/>
      <c r="F11" s="37"/>
      <c r="G11" s="37"/>
    </row>
    <row r="12" spans="1:7" ht="75.650000000000006" customHeight="1">
      <c r="A12" s="72"/>
      <c r="B12" s="64" t="s">
        <v>143</v>
      </c>
      <c r="C12" s="35" t="s">
        <v>6</v>
      </c>
      <c r="D12" s="35">
        <v>1</v>
      </c>
      <c r="E12" s="35"/>
      <c r="F12" s="37"/>
      <c r="G12" s="37"/>
    </row>
    <row r="13" spans="1:7" ht="14.5">
      <c r="A13" s="72"/>
      <c r="B13" s="64" t="s">
        <v>144</v>
      </c>
      <c r="C13" s="35" t="s">
        <v>110</v>
      </c>
      <c r="D13" s="35">
        <v>1</v>
      </c>
      <c r="E13" s="35"/>
      <c r="F13" s="37"/>
      <c r="G13" s="37"/>
    </row>
    <row r="14" spans="1:7" ht="14.5">
      <c r="A14" s="72"/>
      <c r="B14" s="64" t="s">
        <v>107</v>
      </c>
      <c r="C14" s="35" t="s">
        <v>6</v>
      </c>
      <c r="D14" s="35">
        <v>24</v>
      </c>
      <c r="E14" s="35"/>
      <c r="F14" s="37"/>
      <c r="G14" s="37"/>
    </row>
    <row r="15" spans="1:7" ht="14.5">
      <c r="A15" s="72"/>
      <c r="B15" s="64" t="s">
        <v>145</v>
      </c>
      <c r="C15" s="35" t="s">
        <v>6</v>
      </c>
      <c r="D15" s="35">
        <v>18</v>
      </c>
      <c r="E15" s="35"/>
      <c r="F15" s="37"/>
      <c r="G15" s="37"/>
    </row>
    <row r="16" spans="1:7" ht="14.5">
      <c r="A16" s="72"/>
      <c r="B16" s="64" t="s">
        <v>104</v>
      </c>
      <c r="C16" s="35" t="s">
        <v>102</v>
      </c>
      <c r="D16" s="35">
        <v>1</v>
      </c>
      <c r="E16" s="35"/>
      <c r="F16" s="37"/>
      <c r="G16" s="37"/>
    </row>
    <row r="17" spans="1:7" ht="14.5">
      <c r="A17" s="72"/>
      <c r="B17" s="64" t="s">
        <v>106</v>
      </c>
      <c r="C17" s="35" t="s">
        <v>6</v>
      </c>
      <c r="D17" s="35">
        <v>1</v>
      </c>
      <c r="E17" s="35"/>
      <c r="F17" s="37"/>
      <c r="G17" s="37"/>
    </row>
    <row r="18" spans="1:7" ht="14.5">
      <c r="A18" s="72"/>
      <c r="B18" s="64" t="s">
        <v>173</v>
      </c>
      <c r="C18" s="35" t="s">
        <v>6</v>
      </c>
      <c r="D18" s="35">
        <v>1</v>
      </c>
      <c r="E18" s="35"/>
      <c r="F18" s="37"/>
      <c r="G18" s="37"/>
    </row>
    <row r="19" spans="1:7" ht="14.5">
      <c r="A19" s="72"/>
      <c r="B19" s="64" t="s">
        <v>105</v>
      </c>
      <c r="C19" s="35" t="s">
        <v>6</v>
      </c>
      <c r="D19" s="35">
        <v>3</v>
      </c>
      <c r="E19" s="35"/>
      <c r="F19" s="37"/>
      <c r="G19" s="37"/>
    </row>
    <row r="20" spans="1:7" ht="14.5">
      <c r="A20" s="72"/>
      <c r="B20" s="64" t="s">
        <v>146</v>
      </c>
      <c r="C20" s="35" t="s">
        <v>6</v>
      </c>
      <c r="D20" s="35">
        <v>1</v>
      </c>
      <c r="E20" s="35"/>
      <c r="F20" s="37"/>
      <c r="G20" s="37"/>
    </row>
    <row r="21" spans="1:7" ht="14.5">
      <c r="A21" s="72"/>
      <c r="B21" s="64" t="s">
        <v>136</v>
      </c>
      <c r="C21" s="35" t="s">
        <v>102</v>
      </c>
      <c r="D21" s="35">
        <v>1.2</v>
      </c>
      <c r="E21" s="35"/>
      <c r="F21" s="37"/>
      <c r="G21" s="37"/>
    </row>
    <row r="22" spans="1:7" ht="14.5">
      <c r="A22" s="72"/>
      <c r="B22" s="64" t="s">
        <v>154</v>
      </c>
      <c r="C22" s="35" t="s">
        <v>102</v>
      </c>
      <c r="D22" s="35">
        <v>5.6</v>
      </c>
      <c r="E22" s="35"/>
      <c r="F22" s="37"/>
      <c r="G22" s="37"/>
    </row>
    <row r="23" spans="1:7" ht="14.5">
      <c r="A23" s="72"/>
      <c r="B23" s="64" t="s">
        <v>157</v>
      </c>
      <c r="C23" s="35" t="s">
        <v>102</v>
      </c>
      <c r="D23" s="35">
        <v>7.5</v>
      </c>
      <c r="E23" s="35"/>
      <c r="F23" s="37"/>
      <c r="G23" s="37"/>
    </row>
    <row r="24" spans="1:7" ht="14.5">
      <c r="A24" s="72"/>
      <c r="B24" s="64" t="s">
        <v>185</v>
      </c>
      <c r="C24" s="35" t="s">
        <v>102</v>
      </c>
      <c r="D24" s="35">
        <v>0.5</v>
      </c>
      <c r="E24" s="35"/>
      <c r="F24" s="37"/>
      <c r="G24" s="37"/>
    </row>
    <row r="25" spans="1:7" ht="14.5">
      <c r="A25" s="1"/>
      <c r="B25" s="64"/>
      <c r="C25" s="35"/>
      <c r="D25" s="35"/>
      <c r="E25" s="35"/>
      <c r="F25" s="37"/>
      <c r="G25" s="37"/>
    </row>
    <row r="26" spans="1:7" ht="13">
      <c r="D26" s="42"/>
      <c r="E26" s="42"/>
      <c r="F26" s="43" t="s">
        <v>85</v>
      </c>
      <c r="G26" s="44"/>
    </row>
    <row r="27" spans="1:7">
      <c r="G27" s="68"/>
    </row>
    <row r="28" spans="1:7" ht="13">
      <c r="B28" s="45" t="s">
        <v>86</v>
      </c>
      <c r="G28" s="69"/>
    </row>
    <row r="29" spans="1:7" ht="13">
      <c r="A29" s="71"/>
      <c r="B29" s="32" t="s">
        <v>1</v>
      </c>
      <c r="C29" s="33" t="s">
        <v>0</v>
      </c>
      <c r="D29" s="33" t="s">
        <v>87</v>
      </c>
      <c r="E29" s="33"/>
      <c r="F29" s="33" t="s">
        <v>2</v>
      </c>
      <c r="G29" s="33" t="s">
        <v>21</v>
      </c>
    </row>
    <row r="30" spans="1:7" ht="14.5">
      <c r="A30" s="72"/>
      <c r="B30" s="38" t="s">
        <v>5</v>
      </c>
      <c r="C30" s="39" t="s">
        <v>6</v>
      </c>
      <c r="D30" s="46"/>
      <c r="E30" s="46"/>
      <c r="F30" s="66"/>
      <c r="G30" s="46"/>
    </row>
    <row r="31" spans="1:7">
      <c r="B31" s="38"/>
      <c r="C31" s="39"/>
      <c r="D31" s="41"/>
      <c r="E31" s="41"/>
      <c r="F31" s="47"/>
      <c r="G31" s="48"/>
    </row>
    <row r="32" spans="1:7">
      <c r="B32" s="38"/>
      <c r="C32" s="39"/>
      <c r="D32" s="41"/>
      <c r="E32" s="41"/>
      <c r="F32" s="47"/>
      <c r="G32" s="48"/>
    </row>
    <row r="33" spans="1:7" ht="13">
      <c r="D33" s="42"/>
      <c r="E33" s="42"/>
      <c r="F33" s="43" t="s">
        <v>85</v>
      </c>
      <c r="G33" s="44"/>
    </row>
    <row r="34" spans="1:7" ht="13">
      <c r="D34" s="42"/>
      <c r="E34" s="42"/>
      <c r="F34" s="42"/>
      <c r="G34" s="49"/>
    </row>
    <row r="35" spans="1:7" ht="13">
      <c r="B35" s="31" t="s">
        <v>88</v>
      </c>
      <c r="G35" s="50"/>
    </row>
    <row r="36" spans="1:7" ht="13">
      <c r="A36" s="71"/>
      <c r="B36" s="32" t="s">
        <v>1</v>
      </c>
      <c r="C36" s="33" t="s">
        <v>19</v>
      </c>
      <c r="D36" s="33" t="s">
        <v>26</v>
      </c>
      <c r="E36" s="33"/>
      <c r="F36" s="33" t="s">
        <v>96</v>
      </c>
      <c r="G36" s="51" t="s">
        <v>21</v>
      </c>
    </row>
    <row r="37" spans="1:7" ht="50">
      <c r="A37" s="72"/>
      <c r="B37" s="52" t="s">
        <v>24</v>
      </c>
      <c r="C37" s="35" t="s">
        <v>97</v>
      </c>
      <c r="D37" s="36"/>
      <c r="E37" s="36"/>
      <c r="F37" s="54"/>
      <c r="G37" s="54"/>
    </row>
    <row r="38" spans="1:7" ht="13.15" customHeight="1">
      <c r="A38" s="72"/>
      <c r="B38" s="52"/>
      <c r="C38" s="35"/>
      <c r="D38" s="36"/>
      <c r="E38" s="36"/>
      <c r="F38" s="54"/>
      <c r="G38" s="54"/>
    </row>
    <row r="39" spans="1:7" ht="13.15" customHeight="1">
      <c r="A39" s="72"/>
      <c r="B39" s="52"/>
      <c r="C39" s="35"/>
      <c r="D39" s="36"/>
      <c r="E39" s="36"/>
      <c r="F39" s="54"/>
      <c r="G39" s="54"/>
    </row>
    <row r="40" spans="1:7" ht="13">
      <c r="D40" s="42"/>
      <c r="E40" s="42"/>
      <c r="F40" s="56" t="s">
        <v>85</v>
      </c>
      <c r="G40" s="44"/>
    </row>
    <row r="42" spans="1:7" ht="13">
      <c r="B42" s="31" t="s">
        <v>92</v>
      </c>
      <c r="D42" s="57"/>
      <c r="E42" s="57"/>
      <c r="F42" s="58"/>
      <c r="G42" s="50"/>
    </row>
    <row r="43" spans="1:7" s="42" customFormat="1" ht="13">
      <c r="A43" s="71"/>
      <c r="B43" s="33" t="s">
        <v>1</v>
      </c>
      <c r="C43" s="33" t="s">
        <v>93</v>
      </c>
      <c r="D43" s="33" t="s">
        <v>94</v>
      </c>
      <c r="E43" s="33"/>
      <c r="F43" s="33" t="s">
        <v>2</v>
      </c>
      <c r="G43" s="51" t="s">
        <v>21</v>
      </c>
    </row>
    <row r="44" spans="1:7" ht="14.5">
      <c r="A44" s="72"/>
      <c r="B44" s="59" t="s">
        <v>13</v>
      </c>
      <c r="C44" s="60"/>
      <c r="D44" s="47"/>
      <c r="E44" s="47"/>
      <c r="F44" s="66"/>
      <c r="G44" s="46"/>
    </row>
    <row r="45" spans="1:7" ht="14.5">
      <c r="A45" s="72"/>
      <c r="B45" s="59" t="s">
        <v>14</v>
      </c>
      <c r="C45" s="60"/>
      <c r="D45" s="47"/>
      <c r="E45" s="47"/>
      <c r="F45" s="66"/>
      <c r="G45" s="46"/>
    </row>
    <row r="46" spans="1:7" ht="14.5">
      <c r="A46" s="72"/>
      <c r="B46" s="65"/>
      <c r="C46" s="60"/>
      <c r="D46" s="47"/>
      <c r="E46" s="47"/>
      <c r="F46" s="40"/>
      <c r="G46" s="46"/>
    </row>
    <row r="47" spans="1:7" ht="13">
      <c r="D47" s="42"/>
      <c r="E47" s="42"/>
      <c r="F47" s="56" t="s">
        <v>85</v>
      </c>
      <c r="G47" s="70"/>
    </row>
    <row r="48" spans="1:7" ht="13">
      <c r="D48" s="42"/>
      <c r="E48" s="42"/>
      <c r="G48" s="50"/>
    </row>
    <row r="49" spans="2:7" ht="12.75" customHeight="1">
      <c r="B49" s="42"/>
      <c r="D49" s="131" t="s">
        <v>95</v>
      </c>
      <c r="E49" s="133"/>
      <c r="F49" s="132"/>
      <c r="G49" s="61"/>
    </row>
  </sheetData>
  <mergeCells count="3">
    <mergeCell ref="B1:G1"/>
    <mergeCell ref="B4:E4"/>
    <mergeCell ref="D49:F49"/>
  </mergeCells>
  <printOptions horizontalCentered="1"/>
  <pageMargins left="0.70866141732283472" right="0.70866141732283472" top="1.5748031496062993" bottom="0.98425196850393704" header="0.98425196850393704" footer="0.51181102362204722"/>
  <pageSetup scale="59" orientation="portrait" r:id="rId1"/>
  <headerFooter alignWithMargins="0">
    <oddHeader xml:space="preserve">&amp;C&amp;"Arial,Negrita"&amp;12ANÁLISIS DE PRECIOS UNITARIOS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FB441-6951-4335-A966-844BF89F6C45}">
  <sheetPr>
    <tabColor theme="4" tint="0.59999389629810485"/>
    <pageSetUpPr fitToPage="1"/>
  </sheetPr>
  <dimension ref="A1:G34"/>
  <sheetViews>
    <sheetView showGridLines="0" view="pageBreakPreview" topLeftCell="A4" zoomScale="70" zoomScaleNormal="120" zoomScaleSheetLayoutView="70" workbookViewId="0">
      <selection activeCell="D15" sqref="D15:G15"/>
    </sheetView>
  </sheetViews>
  <sheetFormatPr baseColWidth="10" defaultColWidth="11.453125" defaultRowHeight="12.5"/>
  <cols>
    <col min="1" max="1" width="11.453125" style="24"/>
    <col min="2" max="2" width="48.26953125" style="24" customWidth="1"/>
    <col min="3" max="3" width="11.453125" style="24"/>
    <col min="4" max="5" width="11.7265625" style="24" customWidth="1"/>
    <col min="6" max="6" width="15" style="24" customWidth="1"/>
    <col min="7" max="7" width="15.26953125" style="24" customWidth="1"/>
    <col min="8" max="8" width="6.26953125" style="24" customWidth="1"/>
    <col min="9" max="9" width="11.453125" style="24"/>
    <col min="10" max="10" width="11.7265625" style="24" bestFit="1" customWidth="1"/>
    <col min="11" max="16384" width="11.453125" style="24"/>
  </cols>
  <sheetData>
    <row r="1" spans="1:7" ht="42" customHeight="1">
      <c r="B1" s="127" t="s">
        <v>53</v>
      </c>
      <c r="C1" s="127"/>
      <c r="D1" s="127"/>
      <c r="E1" s="127"/>
      <c r="F1" s="127"/>
      <c r="G1" s="127"/>
    </row>
    <row r="3" spans="1:7" ht="12.75" customHeight="1">
      <c r="B3" s="25" t="s">
        <v>82</v>
      </c>
      <c r="C3" s="26">
        <v>1.5</v>
      </c>
      <c r="D3" s="26"/>
      <c r="E3" s="26"/>
      <c r="F3" s="26"/>
      <c r="G3" s="27" t="s">
        <v>83</v>
      </c>
    </row>
    <row r="4" spans="1:7" ht="99.65" customHeight="1">
      <c r="B4" s="128" t="s">
        <v>61</v>
      </c>
      <c r="C4" s="134"/>
      <c r="D4" s="134"/>
      <c r="E4" s="135"/>
      <c r="G4" s="28" t="s">
        <v>6</v>
      </c>
    </row>
    <row r="5" spans="1:7" ht="13">
      <c r="B5" s="29"/>
      <c r="G5" s="30"/>
    </row>
    <row r="6" spans="1:7" ht="13">
      <c r="B6" s="31" t="s">
        <v>84</v>
      </c>
    </row>
    <row r="7" spans="1:7" ht="13">
      <c r="A7" s="71"/>
      <c r="B7" s="32" t="s">
        <v>1</v>
      </c>
      <c r="C7" s="33" t="s">
        <v>19</v>
      </c>
      <c r="D7" s="33" t="s">
        <v>3</v>
      </c>
      <c r="E7" s="33" t="s">
        <v>26</v>
      </c>
      <c r="F7" s="33" t="s">
        <v>20</v>
      </c>
      <c r="G7" s="33" t="s">
        <v>21</v>
      </c>
    </row>
    <row r="8" spans="1:7" ht="25.9" customHeight="1">
      <c r="A8" s="72"/>
      <c r="B8" s="64" t="s">
        <v>147</v>
      </c>
      <c r="C8" s="35" t="s">
        <v>6</v>
      </c>
      <c r="D8" s="36">
        <v>1</v>
      </c>
      <c r="E8" s="35"/>
      <c r="F8" s="37"/>
      <c r="G8" s="37"/>
    </row>
    <row r="9" spans="1:7" ht="14.5">
      <c r="A9" s="72"/>
      <c r="B9" s="64" t="s">
        <v>107</v>
      </c>
      <c r="C9" s="35" t="s">
        <v>6</v>
      </c>
      <c r="D9" s="36">
        <v>2</v>
      </c>
      <c r="E9" s="35"/>
      <c r="F9" s="37"/>
      <c r="G9" s="37"/>
    </row>
    <row r="10" spans="1:7" ht="14.5">
      <c r="A10" s="1"/>
      <c r="B10" s="64"/>
      <c r="C10" s="35"/>
      <c r="D10" s="36"/>
      <c r="E10" s="35"/>
      <c r="F10" s="37"/>
      <c r="G10" s="37"/>
    </row>
    <row r="11" spans="1:7" ht="13">
      <c r="D11" s="42"/>
      <c r="E11" s="42"/>
      <c r="F11" s="43" t="s">
        <v>85</v>
      </c>
      <c r="G11" s="44"/>
    </row>
    <row r="12" spans="1:7">
      <c r="G12" s="68"/>
    </row>
    <row r="13" spans="1:7" ht="13">
      <c r="B13" s="45" t="s">
        <v>86</v>
      </c>
      <c r="G13" s="69"/>
    </row>
    <row r="14" spans="1:7" ht="13">
      <c r="A14" s="71"/>
      <c r="B14" s="32" t="s">
        <v>1</v>
      </c>
      <c r="C14" s="33" t="s">
        <v>0</v>
      </c>
      <c r="D14" s="33" t="s">
        <v>87</v>
      </c>
      <c r="E14" s="33"/>
      <c r="F14" s="33" t="s">
        <v>2</v>
      </c>
      <c r="G14" s="33" t="s">
        <v>21</v>
      </c>
    </row>
    <row r="15" spans="1:7" ht="14.5">
      <c r="A15" s="72"/>
      <c r="B15" s="38" t="s">
        <v>5</v>
      </c>
      <c r="C15" s="39" t="s">
        <v>6</v>
      </c>
      <c r="D15" s="46"/>
      <c r="E15" s="46"/>
      <c r="F15" s="66"/>
      <c r="G15" s="46"/>
    </row>
    <row r="16" spans="1:7">
      <c r="B16" s="38"/>
      <c r="C16" s="39"/>
      <c r="D16" s="41"/>
      <c r="E16" s="41"/>
      <c r="F16" s="47"/>
      <c r="G16" s="48"/>
    </row>
    <row r="17" spans="1:7">
      <c r="B17" s="38"/>
      <c r="C17" s="39"/>
      <c r="D17" s="41"/>
      <c r="E17" s="41"/>
      <c r="F17" s="47"/>
      <c r="G17" s="48"/>
    </row>
    <row r="18" spans="1:7" ht="13">
      <c r="D18" s="42"/>
      <c r="E18" s="42"/>
      <c r="F18" s="43" t="s">
        <v>85</v>
      </c>
      <c r="G18" s="44"/>
    </row>
    <row r="19" spans="1:7" ht="13">
      <c r="D19" s="42"/>
      <c r="E19" s="42"/>
      <c r="F19" s="42"/>
      <c r="G19" s="49"/>
    </row>
    <row r="20" spans="1:7" ht="13">
      <c r="B20" s="31" t="s">
        <v>88</v>
      </c>
      <c r="G20" s="50"/>
    </row>
    <row r="21" spans="1:7" ht="13">
      <c r="A21" s="71"/>
      <c r="B21" s="32" t="s">
        <v>1</v>
      </c>
      <c r="C21" s="33" t="s">
        <v>19</v>
      </c>
      <c r="D21" s="33" t="s">
        <v>26</v>
      </c>
      <c r="E21" s="33"/>
      <c r="F21" s="33" t="s">
        <v>96</v>
      </c>
      <c r="G21" s="51" t="s">
        <v>21</v>
      </c>
    </row>
    <row r="22" spans="1:7" ht="52.9" customHeight="1">
      <c r="A22" s="72"/>
      <c r="B22" s="52" t="s">
        <v>24</v>
      </c>
      <c r="C22" s="35" t="s">
        <v>97</v>
      </c>
      <c r="D22" s="36"/>
      <c r="E22" s="36"/>
      <c r="F22" s="54"/>
      <c r="G22" s="54"/>
    </row>
    <row r="23" spans="1:7" ht="13.15" customHeight="1">
      <c r="A23" s="72"/>
      <c r="B23" s="52"/>
      <c r="C23" s="35"/>
      <c r="D23" s="36"/>
      <c r="E23" s="36"/>
      <c r="F23" s="54"/>
      <c r="G23" s="54"/>
    </row>
    <row r="24" spans="1:7" ht="13.15" customHeight="1">
      <c r="A24" s="72"/>
      <c r="B24" s="52"/>
      <c r="C24" s="35"/>
      <c r="D24" s="36"/>
      <c r="E24" s="36"/>
      <c r="F24" s="54"/>
      <c r="G24" s="54"/>
    </row>
    <row r="25" spans="1:7" ht="13">
      <c r="D25" s="42"/>
      <c r="E25" s="42"/>
      <c r="F25" s="56" t="s">
        <v>85</v>
      </c>
      <c r="G25" s="44"/>
    </row>
    <row r="27" spans="1:7" ht="13">
      <c r="B27" s="31" t="s">
        <v>92</v>
      </c>
      <c r="D27" s="57"/>
      <c r="E27" s="57"/>
      <c r="F27" s="58"/>
      <c r="G27" s="50"/>
    </row>
    <row r="28" spans="1:7" s="42" customFormat="1" ht="13">
      <c r="A28" s="71"/>
      <c r="B28" s="33" t="s">
        <v>1</v>
      </c>
      <c r="C28" s="33" t="s">
        <v>93</v>
      </c>
      <c r="D28" s="33" t="s">
        <v>94</v>
      </c>
      <c r="E28" s="33"/>
      <c r="F28" s="33" t="s">
        <v>2</v>
      </c>
      <c r="G28" s="51" t="s">
        <v>21</v>
      </c>
    </row>
    <row r="29" spans="1:7" ht="14.5">
      <c r="A29" s="72"/>
      <c r="B29" s="59" t="s">
        <v>13</v>
      </c>
      <c r="C29" s="60"/>
      <c r="D29" s="47"/>
      <c r="E29" s="47"/>
      <c r="F29" s="66"/>
      <c r="G29" s="46"/>
    </row>
    <row r="30" spans="1:7" ht="14.5">
      <c r="A30" s="72"/>
      <c r="B30" s="59" t="s">
        <v>14</v>
      </c>
      <c r="C30" s="60"/>
      <c r="D30" s="47"/>
      <c r="E30" s="47"/>
      <c r="F30" s="66"/>
      <c r="G30" s="46"/>
    </row>
    <row r="31" spans="1:7" ht="14.5">
      <c r="A31" s="72"/>
      <c r="B31" s="65"/>
      <c r="C31" s="60"/>
      <c r="D31" s="47"/>
      <c r="E31" s="47"/>
      <c r="F31" s="40"/>
      <c r="G31" s="46"/>
    </row>
    <row r="32" spans="1:7" ht="13">
      <c r="D32" s="42"/>
      <c r="E32" s="42"/>
      <c r="F32" s="56" t="s">
        <v>85</v>
      </c>
      <c r="G32" s="70"/>
    </row>
    <row r="33" spans="2:7" ht="13">
      <c r="D33" s="42"/>
      <c r="E33" s="42"/>
      <c r="G33" s="50"/>
    </row>
    <row r="34" spans="2:7" ht="12.75" customHeight="1">
      <c r="B34" s="42"/>
      <c r="D34" s="131" t="s">
        <v>95</v>
      </c>
      <c r="E34" s="133"/>
      <c r="F34" s="132"/>
      <c r="G34" s="61"/>
    </row>
  </sheetData>
  <mergeCells count="3">
    <mergeCell ref="B1:G1"/>
    <mergeCell ref="B4:E4"/>
    <mergeCell ref="D34:F34"/>
  </mergeCells>
  <printOptions horizontalCentered="1"/>
  <pageMargins left="0.70866141732283472" right="0.70866141732283472" top="1.5748031496062993" bottom="0.98425196850393704" header="0.98425196850393704" footer="0.51181102362204722"/>
  <pageSetup scale="81" orientation="portrait" r:id="rId1"/>
  <headerFooter alignWithMargins="0">
    <oddHeader xml:space="preserve">&amp;C&amp;"Arial,Negrita"&amp;12ANÁLISIS DE PRECIOS UNITARIOS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127FF-ACFA-4B25-8B37-77DB2F7B18F2}">
  <sheetPr>
    <tabColor theme="4" tint="0.59999389629810485"/>
    <pageSetUpPr fitToPage="1"/>
  </sheetPr>
  <dimension ref="A1:G34"/>
  <sheetViews>
    <sheetView showGridLines="0" view="pageBreakPreview" zoomScale="70" zoomScaleNormal="120" zoomScaleSheetLayoutView="70" workbookViewId="0">
      <selection activeCell="G31" sqref="G31:G34"/>
    </sheetView>
  </sheetViews>
  <sheetFormatPr baseColWidth="10" defaultColWidth="11.453125" defaultRowHeight="12.5"/>
  <cols>
    <col min="1" max="1" width="11.453125" style="24"/>
    <col min="2" max="2" width="48.26953125" style="24" customWidth="1"/>
    <col min="3" max="3" width="11.453125" style="24"/>
    <col min="4" max="5" width="11.7265625" style="24" customWidth="1"/>
    <col min="6" max="6" width="15" style="24" customWidth="1"/>
    <col min="7" max="7" width="15.26953125" style="24" customWidth="1"/>
    <col min="8" max="8" width="6.26953125" style="24" customWidth="1"/>
    <col min="9" max="9" width="11.453125" style="24"/>
    <col min="10" max="10" width="11.7265625" style="24" bestFit="1" customWidth="1"/>
    <col min="11" max="16384" width="11.453125" style="24"/>
  </cols>
  <sheetData>
    <row r="1" spans="1:7" ht="42" customHeight="1">
      <c r="B1" s="127" t="s">
        <v>53</v>
      </c>
      <c r="C1" s="127"/>
      <c r="D1" s="127"/>
      <c r="E1" s="127"/>
      <c r="F1" s="127"/>
      <c r="G1" s="127"/>
    </row>
    <row r="3" spans="1:7" ht="12.75" customHeight="1">
      <c r="B3" s="25" t="s">
        <v>82</v>
      </c>
      <c r="C3" s="26">
        <v>1.6</v>
      </c>
      <c r="D3" s="26"/>
      <c r="E3" s="26"/>
      <c r="F3" s="26"/>
      <c r="G3" s="27" t="s">
        <v>83</v>
      </c>
    </row>
    <row r="4" spans="1:7" ht="54" customHeight="1">
      <c r="B4" s="128" t="s">
        <v>62</v>
      </c>
      <c r="C4" s="134"/>
      <c r="D4" s="134"/>
      <c r="E4" s="135"/>
      <c r="G4" s="28" t="s">
        <v>6</v>
      </c>
    </row>
    <row r="5" spans="1:7" ht="13">
      <c r="B5" s="29"/>
      <c r="G5" s="30"/>
    </row>
    <row r="6" spans="1:7" ht="13">
      <c r="B6" s="31" t="s">
        <v>84</v>
      </c>
    </row>
    <row r="7" spans="1:7" ht="13">
      <c r="A7" s="71"/>
      <c r="B7" s="32" t="s">
        <v>1</v>
      </c>
      <c r="C7" s="33" t="s">
        <v>19</v>
      </c>
      <c r="D7" s="33" t="s">
        <v>3</v>
      </c>
      <c r="E7" s="33" t="s">
        <v>26</v>
      </c>
      <c r="F7" s="33" t="s">
        <v>20</v>
      </c>
      <c r="G7" s="33" t="s">
        <v>21</v>
      </c>
    </row>
    <row r="8" spans="1:7" ht="43.15" customHeight="1">
      <c r="A8" s="72"/>
      <c r="B8" s="64" t="s">
        <v>108</v>
      </c>
      <c r="C8" s="35" t="s">
        <v>6</v>
      </c>
      <c r="D8" s="36">
        <v>1</v>
      </c>
      <c r="E8" s="35"/>
      <c r="F8" s="37"/>
      <c r="G8" s="37"/>
    </row>
    <row r="9" spans="1:7" ht="14.5">
      <c r="A9" s="72"/>
      <c r="B9" s="64" t="s">
        <v>109</v>
      </c>
      <c r="C9" s="35" t="s">
        <v>110</v>
      </c>
      <c r="D9" s="36">
        <v>1</v>
      </c>
      <c r="E9" s="35"/>
      <c r="F9" s="37"/>
      <c r="G9" s="37"/>
    </row>
    <row r="10" spans="1:7" ht="14.5">
      <c r="A10" s="1"/>
      <c r="B10" s="64" t="s">
        <v>184</v>
      </c>
      <c r="C10" s="35" t="s">
        <v>102</v>
      </c>
      <c r="D10" s="36">
        <v>1</v>
      </c>
      <c r="E10" s="35"/>
      <c r="F10" s="37"/>
      <c r="G10" s="37"/>
    </row>
    <row r="11" spans="1:7" ht="13">
      <c r="D11" s="42"/>
      <c r="E11" s="42"/>
      <c r="F11" s="43" t="s">
        <v>85</v>
      </c>
      <c r="G11" s="44"/>
    </row>
    <row r="12" spans="1:7">
      <c r="G12" s="68"/>
    </row>
    <row r="13" spans="1:7" ht="13">
      <c r="B13" s="45" t="s">
        <v>86</v>
      </c>
      <c r="G13" s="69"/>
    </row>
    <row r="14" spans="1:7" ht="13">
      <c r="A14" s="71"/>
      <c r="B14" s="32" t="s">
        <v>1</v>
      </c>
      <c r="C14" s="33" t="s">
        <v>0</v>
      </c>
      <c r="D14" s="33" t="s">
        <v>87</v>
      </c>
      <c r="E14" s="33"/>
      <c r="F14" s="33" t="s">
        <v>2</v>
      </c>
      <c r="G14" s="33" t="s">
        <v>21</v>
      </c>
    </row>
    <row r="15" spans="1:7" ht="14.5">
      <c r="A15" s="72"/>
      <c r="B15" s="38" t="s">
        <v>5</v>
      </c>
      <c r="C15" s="39" t="s">
        <v>6</v>
      </c>
      <c r="D15" s="46"/>
      <c r="E15" s="46"/>
      <c r="F15" s="66"/>
      <c r="G15" s="46"/>
    </row>
    <row r="16" spans="1:7">
      <c r="B16" s="38"/>
      <c r="C16" s="39"/>
      <c r="D16" s="41"/>
      <c r="E16" s="41"/>
      <c r="F16" s="47"/>
      <c r="G16" s="48"/>
    </row>
    <row r="17" spans="1:7">
      <c r="B17" s="38"/>
      <c r="C17" s="39"/>
      <c r="D17" s="41"/>
      <c r="E17" s="41"/>
      <c r="F17" s="47"/>
      <c r="G17" s="48"/>
    </row>
    <row r="18" spans="1:7" ht="13">
      <c r="D18" s="42"/>
      <c r="E18" s="42"/>
      <c r="F18" s="43" t="s">
        <v>85</v>
      </c>
      <c r="G18" s="44"/>
    </row>
    <row r="19" spans="1:7" ht="13">
      <c r="D19" s="42"/>
      <c r="E19" s="42"/>
      <c r="F19" s="42"/>
      <c r="G19" s="49"/>
    </row>
    <row r="20" spans="1:7" ht="13">
      <c r="B20" s="31" t="s">
        <v>88</v>
      </c>
      <c r="G20" s="50"/>
    </row>
    <row r="21" spans="1:7" ht="13">
      <c r="A21" s="71"/>
      <c r="B21" s="32" t="s">
        <v>1</v>
      </c>
      <c r="C21" s="33" t="s">
        <v>19</v>
      </c>
      <c r="D21" s="33" t="s">
        <v>26</v>
      </c>
      <c r="E21" s="33"/>
      <c r="F21" s="33" t="s">
        <v>96</v>
      </c>
      <c r="G21" s="51" t="s">
        <v>21</v>
      </c>
    </row>
    <row r="22" spans="1:7" ht="50">
      <c r="A22" s="72"/>
      <c r="B22" s="52" t="s">
        <v>24</v>
      </c>
      <c r="C22" s="35" t="s">
        <v>97</v>
      </c>
      <c r="D22" s="36"/>
      <c r="E22" s="36"/>
      <c r="F22" s="54"/>
      <c r="G22" s="54"/>
    </row>
    <row r="23" spans="1:7" ht="13.15" customHeight="1">
      <c r="A23" s="72"/>
      <c r="B23" s="52"/>
      <c r="C23" s="35"/>
      <c r="D23" s="36"/>
      <c r="E23" s="36"/>
      <c r="F23" s="54"/>
      <c r="G23" s="54"/>
    </row>
    <row r="24" spans="1:7" ht="13.15" customHeight="1">
      <c r="A24" s="72"/>
      <c r="B24" s="52"/>
      <c r="C24" s="35"/>
      <c r="D24" s="36"/>
      <c r="E24" s="36"/>
      <c r="F24" s="54"/>
      <c r="G24" s="54"/>
    </row>
    <row r="25" spans="1:7" ht="13">
      <c r="D25" s="42"/>
      <c r="E25" s="42"/>
      <c r="F25" s="56" t="s">
        <v>85</v>
      </c>
      <c r="G25" s="44"/>
    </row>
    <row r="27" spans="1:7" ht="13">
      <c r="B27" s="31" t="s">
        <v>92</v>
      </c>
      <c r="D27" s="57"/>
      <c r="E27" s="57"/>
      <c r="F27" s="58"/>
      <c r="G27" s="50"/>
    </row>
    <row r="28" spans="1:7" s="42" customFormat="1" ht="13">
      <c r="A28" s="71"/>
      <c r="B28" s="33" t="s">
        <v>1</v>
      </c>
      <c r="C28" s="33" t="s">
        <v>93</v>
      </c>
      <c r="D28" s="33" t="s">
        <v>94</v>
      </c>
      <c r="E28" s="33"/>
      <c r="F28" s="33" t="s">
        <v>2</v>
      </c>
      <c r="G28" s="51" t="s">
        <v>21</v>
      </c>
    </row>
    <row r="29" spans="1:7" ht="14.5">
      <c r="A29" s="72"/>
      <c r="B29" s="59" t="s">
        <v>13</v>
      </c>
      <c r="C29" s="60"/>
      <c r="D29" s="47"/>
      <c r="E29" s="47"/>
      <c r="F29" s="66"/>
      <c r="G29" s="46"/>
    </row>
    <row r="30" spans="1:7" ht="14.5">
      <c r="A30" s="72"/>
      <c r="B30" s="59" t="s">
        <v>14</v>
      </c>
      <c r="C30" s="60"/>
      <c r="D30" s="47"/>
      <c r="E30" s="47"/>
      <c r="F30" s="66"/>
      <c r="G30" s="46"/>
    </row>
    <row r="31" spans="1:7" ht="14.5">
      <c r="A31" s="72"/>
      <c r="B31" s="65"/>
      <c r="C31" s="60"/>
      <c r="D31" s="47"/>
      <c r="E31" s="47"/>
      <c r="F31" s="40"/>
      <c r="G31" s="46"/>
    </row>
    <row r="32" spans="1:7" ht="13">
      <c r="D32" s="42"/>
      <c r="E32" s="42"/>
      <c r="F32" s="56" t="s">
        <v>85</v>
      </c>
      <c r="G32" s="70"/>
    </row>
    <row r="33" spans="2:7" ht="13">
      <c r="D33" s="42"/>
      <c r="E33" s="42"/>
      <c r="G33" s="50"/>
    </row>
    <row r="34" spans="2:7" ht="12.75" customHeight="1">
      <c r="B34" s="42"/>
      <c r="D34" s="131" t="s">
        <v>95</v>
      </c>
      <c r="E34" s="133"/>
      <c r="F34" s="132"/>
      <c r="G34" s="61"/>
    </row>
  </sheetData>
  <mergeCells count="3">
    <mergeCell ref="B1:G1"/>
    <mergeCell ref="B4:E4"/>
    <mergeCell ref="D34:F34"/>
  </mergeCells>
  <printOptions horizontalCentered="1"/>
  <pageMargins left="0.70866141732283472" right="0.70866141732283472" top="1.5748031496062993" bottom="0.98425196850393704" header="0.98425196850393704" footer="0.51181102362204722"/>
  <pageSetup scale="81" orientation="portrait" r:id="rId1"/>
  <headerFooter alignWithMargins="0">
    <oddHeader xml:space="preserve">&amp;C&amp;"Arial,Negrita"&amp;12ANÁLISIS DE PRECIOS UNITARIOS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2B30F-62AD-4A92-8D5E-99B0C1BFE148}">
  <sheetPr>
    <tabColor theme="4" tint="0.59999389629810485"/>
    <pageSetUpPr fitToPage="1"/>
  </sheetPr>
  <dimension ref="A1:G35"/>
  <sheetViews>
    <sheetView showGridLines="0" view="pageBreakPreview" zoomScale="70" zoomScaleNormal="120" zoomScaleSheetLayoutView="70" workbookViewId="0">
      <selection activeCell="G35" sqref="G35"/>
    </sheetView>
  </sheetViews>
  <sheetFormatPr baseColWidth="10" defaultColWidth="11.453125" defaultRowHeight="12.5"/>
  <cols>
    <col min="1" max="1" width="11.453125" style="24"/>
    <col min="2" max="2" width="48.26953125" style="24" customWidth="1"/>
    <col min="3" max="3" width="11.453125" style="24"/>
    <col min="4" max="5" width="11.7265625" style="24" customWidth="1"/>
    <col min="6" max="6" width="15" style="24" customWidth="1"/>
    <col min="7" max="7" width="15.26953125" style="24" customWidth="1"/>
    <col min="8" max="8" width="6.26953125" style="24" customWidth="1"/>
    <col min="9" max="9" width="11.453125" style="24"/>
    <col min="10" max="10" width="11.7265625" style="24" bestFit="1" customWidth="1"/>
    <col min="11" max="16384" width="11.453125" style="24"/>
  </cols>
  <sheetData>
    <row r="1" spans="1:7" ht="42" customHeight="1">
      <c r="B1" s="127" t="s">
        <v>53</v>
      </c>
      <c r="C1" s="127"/>
      <c r="D1" s="127"/>
      <c r="E1" s="127"/>
      <c r="F1" s="127"/>
      <c r="G1" s="127"/>
    </row>
    <row r="3" spans="1:7" ht="12.75" customHeight="1">
      <c r="B3" s="25" t="s">
        <v>82</v>
      </c>
      <c r="C3" s="26">
        <v>1.7</v>
      </c>
      <c r="D3" s="26"/>
      <c r="E3" s="26"/>
      <c r="F3" s="26"/>
      <c r="G3" s="27" t="s">
        <v>83</v>
      </c>
    </row>
    <row r="4" spans="1:7" ht="63" customHeight="1">
      <c r="B4" s="128" t="s">
        <v>63</v>
      </c>
      <c r="C4" s="134"/>
      <c r="D4" s="134"/>
      <c r="E4" s="135"/>
      <c r="G4" s="28" t="s">
        <v>6</v>
      </c>
    </row>
    <row r="5" spans="1:7" ht="13">
      <c r="B5" s="29"/>
      <c r="G5" s="30"/>
    </row>
    <row r="6" spans="1:7" ht="13">
      <c r="B6" s="31" t="s">
        <v>84</v>
      </c>
    </row>
    <row r="7" spans="1:7" ht="13">
      <c r="A7" s="71"/>
      <c r="B7" s="32" t="s">
        <v>1</v>
      </c>
      <c r="C7" s="33" t="s">
        <v>19</v>
      </c>
      <c r="D7" s="33" t="s">
        <v>3</v>
      </c>
      <c r="E7" s="33" t="s">
        <v>26</v>
      </c>
      <c r="F7" s="33" t="s">
        <v>20</v>
      </c>
      <c r="G7" s="33" t="s">
        <v>21</v>
      </c>
    </row>
    <row r="8" spans="1:7" ht="25">
      <c r="A8" s="72"/>
      <c r="B8" s="64" t="s">
        <v>148</v>
      </c>
      <c r="C8" s="35" t="s">
        <v>6</v>
      </c>
      <c r="D8" s="55">
        <v>1</v>
      </c>
      <c r="E8" s="35"/>
      <c r="F8" s="37"/>
      <c r="G8" s="37"/>
    </row>
    <row r="9" spans="1:7" ht="14.5">
      <c r="A9" s="72"/>
      <c r="B9" s="64" t="s">
        <v>107</v>
      </c>
      <c r="C9" s="35" t="s">
        <v>6</v>
      </c>
      <c r="D9" s="55">
        <v>2</v>
      </c>
      <c r="E9" s="35"/>
      <c r="F9" s="37"/>
      <c r="G9" s="37"/>
    </row>
    <row r="10" spans="1:7" ht="14.5">
      <c r="A10" s="72"/>
      <c r="B10" s="64"/>
      <c r="C10" s="35"/>
      <c r="D10" s="55"/>
      <c r="E10" s="35"/>
      <c r="F10" s="37"/>
      <c r="G10" s="37"/>
    </row>
    <row r="11" spans="1:7" ht="14.5">
      <c r="A11" s="1"/>
      <c r="B11" s="64"/>
      <c r="C11" s="35"/>
      <c r="D11" s="36"/>
      <c r="E11" s="35"/>
      <c r="F11" s="37"/>
      <c r="G11" s="37"/>
    </row>
    <row r="12" spans="1:7" ht="13">
      <c r="D12" s="42"/>
      <c r="E12" s="42"/>
      <c r="F12" s="43" t="s">
        <v>85</v>
      </c>
      <c r="G12" s="44"/>
    </row>
    <row r="13" spans="1:7">
      <c r="G13" s="68"/>
    </row>
    <row r="14" spans="1:7" ht="13">
      <c r="B14" s="45" t="s">
        <v>86</v>
      </c>
      <c r="G14" s="69"/>
    </row>
    <row r="15" spans="1:7" ht="13">
      <c r="A15" s="71"/>
      <c r="B15" s="32" t="s">
        <v>1</v>
      </c>
      <c r="C15" s="33" t="s">
        <v>0</v>
      </c>
      <c r="D15" s="33" t="s">
        <v>87</v>
      </c>
      <c r="E15" s="33"/>
      <c r="F15" s="33" t="s">
        <v>2</v>
      </c>
      <c r="G15" s="33" t="s">
        <v>21</v>
      </c>
    </row>
    <row r="16" spans="1:7" ht="14.5">
      <c r="A16" s="72"/>
      <c r="B16" s="38" t="s">
        <v>5</v>
      </c>
      <c r="C16" s="39" t="s">
        <v>6</v>
      </c>
      <c r="D16" s="46"/>
      <c r="E16" s="46"/>
      <c r="F16" s="66"/>
      <c r="G16" s="46"/>
    </row>
    <row r="17" spans="1:7">
      <c r="B17" s="38"/>
      <c r="C17" s="39"/>
      <c r="D17" s="41"/>
      <c r="E17" s="41"/>
      <c r="F17" s="47"/>
      <c r="G17" s="48"/>
    </row>
    <row r="18" spans="1:7">
      <c r="B18" s="38"/>
      <c r="C18" s="39"/>
      <c r="D18" s="41"/>
      <c r="E18" s="41"/>
      <c r="F18" s="47"/>
      <c r="G18" s="48"/>
    </row>
    <row r="19" spans="1:7" ht="13">
      <c r="D19" s="42"/>
      <c r="E19" s="42"/>
      <c r="F19" s="43" t="s">
        <v>85</v>
      </c>
      <c r="G19" s="44"/>
    </row>
    <row r="20" spans="1:7" ht="13">
      <c r="D20" s="42"/>
      <c r="E20" s="42"/>
      <c r="F20" s="42"/>
      <c r="G20" s="49"/>
    </row>
    <row r="21" spans="1:7" ht="13">
      <c r="B21" s="31" t="s">
        <v>88</v>
      </c>
      <c r="G21" s="50"/>
    </row>
    <row r="22" spans="1:7" ht="13">
      <c r="A22" s="71"/>
      <c r="B22" s="32" t="s">
        <v>1</v>
      </c>
      <c r="C22" s="33" t="s">
        <v>19</v>
      </c>
      <c r="D22" s="33" t="s">
        <v>26</v>
      </c>
      <c r="E22" s="33"/>
      <c r="F22" s="33" t="s">
        <v>96</v>
      </c>
      <c r="G22" s="51" t="s">
        <v>21</v>
      </c>
    </row>
    <row r="23" spans="1:7" ht="50">
      <c r="A23" s="72"/>
      <c r="B23" s="52" t="s">
        <v>24</v>
      </c>
      <c r="C23" s="35" t="s">
        <v>97</v>
      </c>
      <c r="D23" s="36"/>
      <c r="E23" s="36"/>
      <c r="F23" s="54"/>
      <c r="G23" s="54"/>
    </row>
    <row r="24" spans="1:7" ht="13.15" customHeight="1">
      <c r="A24" s="72"/>
      <c r="B24" s="52"/>
      <c r="C24" s="35"/>
      <c r="D24" s="36"/>
      <c r="E24" s="36"/>
      <c r="F24" s="54"/>
      <c r="G24" s="54"/>
    </row>
    <row r="25" spans="1:7" ht="13.15" customHeight="1">
      <c r="A25" s="72"/>
      <c r="B25" s="52"/>
      <c r="C25" s="35"/>
      <c r="D25" s="36"/>
      <c r="E25" s="36"/>
      <c r="F25" s="54"/>
      <c r="G25" s="54"/>
    </row>
    <row r="26" spans="1:7" ht="13">
      <c r="D26" s="42"/>
      <c r="E26" s="42"/>
      <c r="F26" s="56" t="s">
        <v>85</v>
      </c>
      <c r="G26" s="44"/>
    </row>
    <row r="28" spans="1:7" ht="13">
      <c r="B28" s="31" t="s">
        <v>92</v>
      </c>
      <c r="D28" s="57"/>
      <c r="E28" s="57"/>
      <c r="F28" s="58"/>
      <c r="G28" s="50"/>
    </row>
    <row r="29" spans="1:7" s="42" customFormat="1" ht="13">
      <c r="A29" s="71"/>
      <c r="B29" s="33" t="s">
        <v>1</v>
      </c>
      <c r="C29" s="33" t="s">
        <v>93</v>
      </c>
      <c r="D29" s="33" t="s">
        <v>94</v>
      </c>
      <c r="E29" s="33"/>
      <c r="F29" s="33" t="s">
        <v>2</v>
      </c>
      <c r="G29" s="51" t="s">
        <v>21</v>
      </c>
    </row>
    <row r="30" spans="1:7" ht="14.5">
      <c r="A30" s="72"/>
      <c r="B30" s="59" t="s">
        <v>13</v>
      </c>
      <c r="C30" s="60"/>
      <c r="D30" s="47"/>
      <c r="E30" s="47"/>
      <c r="F30" s="66"/>
      <c r="G30" s="46"/>
    </row>
    <row r="31" spans="1:7" ht="14.5">
      <c r="A31" s="72"/>
      <c r="B31" s="59" t="s">
        <v>14</v>
      </c>
      <c r="C31" s="60"/>
      <c r="D31" s="47"/>
      <c r="E31" s="47"/>
      <c r="F31" s="66"/>
      <c r="G31" s="46"/>
    </row>
    <row r="32" spans="1:7" ht="14.5">
      <c r="A32" s="72"/>
      <c r="B32" s="65"/>
      <c r="C32" s="60"/>
      <c r="D32" s="47"/>
      <c r="E32" s="47"/>
      <c r="F32" s="40"/>
      <c r="G32" s="46"/>
    </row>
    <row r="33" spans="2:7" ht="13">
      <c r="D33" s="42"/>
      <c r="E33" s="42"/>
      <c r="F33" s="56" t="s">
        <v>85</v>
      </c>
      <c r="G33" s="70"/>
    </row>
    <row r="34" spans="2:7" ht="13">
      <c r="D34" s="42"/>
      <c r="E34" s="42"/>
      <c r="G34" s="50"/>
    </row>
    <row r="35" spans="2:7" ht="12.75" customHeight="1">
      <c r="B35" s="42"/>
      <c r="D35" s="131" t="s">
        <v>95</v>
      </c>
      <c r="E35" s="133"/>
      <c r="F35" s="132"/>
      <c r="G35" s="61"/>
    </row>
  </sheetData>
  <mergeCells count="3">
    <mergeCell ref="B1:G1"/>
    <mergeCell ref="B4:E4"/>
    <mergeCell ref="D35:F35"/>
  </mergeCells>
  <printOptions horizontalCentered="1"/>
  <pageMargins left="0.70866141732283472" right="0.70866141732283472" top="1.5748031496062993" bottom="0.98425196850393704" header="0.98425196850393704" footer="0.51181102362204722"/>
  <pageSetup scale="81" orientation="portrait" r:id="rId1"/>
  <headerFooter alignWithMargins="0">
    <oddHeader xml:space="preserve">&amp;C&amp;"Arial,Negrita"&amp;12ANÁLISIS DE PRECIOS UNITARIOS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D2AC3-0053-4DB3-9983-600FAF5ECA37}">
  <sheetPr>
    <tabColor theme="4" tint="0.59999389629810485"/>
    <pageSetUpPr fitToPage="1"/>
  </sheetPr>
  <dimension ref="A1:G38"/>
  <sheetViews>
    <sheetView showGridLines="0" view="pageBreakPreview" zoomScale="80" zoomScaleNormal="120" zoomScaleSheetLayoutView="80" workbookViewId="0">
      <selection activeCell="F4" sqref="F4"/>
    </sheetView>
  </sheetViews>
  <sheetFormatPr baseColWidth="10" defaultColWidth="11.453125" defaultRowHeight="12.5"/>
  <cols>
    <col min="1" max="1" width="11.453125" style="24"/>
    <col min="2" max="2" width="48.26953125" style="24" customWidth="1"/>
    <col min="3" max="3" width="11.453125" style="24"/>
    <col min="4" max="5" width="11.7265625" style="24" customWidth="1"/>
    <col min="6" max="6" width="15" style="24" customWidth="1"/>
    <col min="7" max="7" width="15.26953125" style="24" customWidth="1"/>
    <col min="8" max="8" width="6.26953125" style="24" customWidth="1"/>
    <col min="9" max="9" width="11.453125" style="24"/>
    <col min="10" max="10" width="11.7265625" style="24" bestFit="1" customWidth="1"/>
    <col min="11" max="16384" width="11.453125" style="24"/>
  </cols>
  <sheetData>
    <row r="1" spans="1:7" ht="42" customHeight="1">
      <c r="B1" s="127" t="str">
        <f>+'PRES. SISFV'!A2</f>
        <v xml:space="preserve">CONSTRUCCIÓN DE PROYECTO PARA DAR SOLUCIÓN ENERGÉTICA SOSTENIBLE A COMUNIDADES EN LA ZONA RURAL DEL MUNICIPIO DE INZA, DEPARTAMENTO DEL CAUCA  </v>
      </c>
      <c r="C1" s="127"/>
      <c r="D1" s="127"/>
      <c r="E1" s="127"/>
      <c r="F1" s="127"/>
      <c r="G1" s="127"/>
    </row>
    <row r="3" spans="1:7" ht="12.75" customHeight="1">
      <c r="B3" s="25" t="s">
        <v>82</v>
      </c>
      <c r="C3" s="26">
        <f>+'PRES. SISFV'!A13</f>
        <v>0</v>
      </c>
      <c r="D3" s="26"/>
      <c r="E3" s="26"/>
      <c r="F3" s="26"/>
      <c r="G3" s="27" t="s">
        <v>83</v>
      </c>
    </row>
    <row r="4" spans="1:7" ht="63" customHeight="1">
      <c r="B4" s="128" t="str">
        <f>+'PRES. SISFV'!B13</f>
        <v>Suministro e instalación de inversor tipo "off-grid" onda senoidal pura, potencia de 3000 W, 48 VDC entrada - 120 VAC salida, f=60 Hz, debe garantizar protección y desconexión por bajo voltaje en la batería, protección contra sobrecarga</v>
      </c>
      <c r="C4" s="134"/>
      <c r="D4" s="134"/>
      <c r="E4" s="135"/>
      <c r="G4" s="28" t="str">
        <f>+'PRES. SISFV'!C12</f>
        <v>UN</v>
      </c>
    </row>
    <row r="5" spans="1:7" ht="13">
      <c r="B5" s="29"/>
      <c r="G5" s="30"/>
    </row>
    <row r="6" spans="1:7" ht="13">
      <c r="B6" s="31" t="s">
        <v>84</v>
      </c>
    </row>
    <row r="7" spans="1:7" ht="13">
      <c r="A7" s="71" t="s">
        <v>12</v>
      </c>
      <c r="B7" s="32" t="s">
        <v>1</v>
      </c>
      <c r="C7" s="33" t="s">
        <v>19</v>
      </c>
      <c r="D7" s="33" t="s">
        <v>3</v>
      </c>
      <c r="E7" s="33" t="s">
        <v>26</v>
      </c>
      <c r="F7" s="33" t="s">
        <v>20</v>
      </c>
      <c r="G7" s="33" t="s">
        <v>21</v>
      </c>
    </row>
    <row r="8" spans="1:7" ht="14.5">
      <c r="A8" s="72">
        <v>409</v>
      </c>
      <c r="B8" s="64" t="e">
        <f>VLOOKUP(A8,#REF!,3,FALSE)</f>
        <v>#REF!</v>
      </c>
      <c r="C8" s="35" t="e">
        <f>VLOOKUP(A8,#REF!,4,FALSE)</f>
        <v>#REF!</v>
      </c>
      <c r="D8" s="55">
        <v>1</v>
      </c>
      <c r="E8" s="35" t="e">
        <f>VLOOKUP(A8,#REF!,5,FALSE)*D8</f>
        <v>#REF!</v>
      </c>
      <c r="F8" s="37" t="e">
        <f>VLOOKUP(A8,#REF!,6,FALSE)</f>
        <v>#REF!</v>
      </c>
      <c r="G8" s="37" t="e">
        <f>D8*F8</f>
        <v>#REF!</v>
      </c>
    </row>
    <row r="9" spans="1:7" ht="14.5">
      <c r="A9" s="72">
        <v>24</v>
      </c>
      <c r="B9" s="64" t="e">
        <f>VLOOKUP(A9,#REF!,3,FALSE)</f>
        <v>#REF!</v>
      </c>
      <c r="C9" s="35" t="e">
        <f>VLOOKUP(A9,#REF!,4,FALSE)</f>
        <v>#REF!</v>
      </c>
      <c r="D9" s="55">
        <v>2</v>
      </c>
      <c r="E9" s="35" t="e">
        <f>VLOOKUP(A9,#REF!,5,FALSE)*D9</f>
        <v>#REF!</v>
      </c>
      <c r="F9" s="37" t="e">
        <f>VLOOKUP(A9,#REF!,6,FALSE)</f>
        <v>#REF!</v>
      </c>
      <c r="G9" s="37" t="e">
        <f>D9*F9</f>
        <v>#REF!</v>
      </c>
    </row>
    <row r="10" spans="1:7" ht="14.5">
      <c r="A10" s="72">
        <v>468</v>
      </c>
      <c r="B10" s="64" t="e">
        <f>VLOOKUP(A10,#REF!,3,FALSE)</f>
        <v>#REF!</v>
      </c>
      <c r="C10" s="35" t="e">
        <f>VLOOKUP(A10,#REF!,4,FALSE)</f>
        <v>#REF!</v>
      </c>
      <c r="D10" s="55">
        <v>1</v>
      </c>
      <c r="E10" s="35" t="e">
        <f>VLOOKUP(A10,#REF!,5,FALSE)*D10</f>
        <v>#REF!</v>
      </c>
      <c r="F10" s="37" t="e">
        <f>VLOOKUP(A10,#REF!,6,FALSE)</f>
        <v>#REF!</v>
      </c>
      <c r="G10" s="37" t="e">
        <f t="shared" ref="G10:G13" si="0">D10*F10</f>
        <v>#REF!</v>
      </c>
    </row>
    <row r="11" spans="1:7" ht="14.5">
      <c r="A11" s="72">
        <v>239</v>
      </c>
      <c r="B11" s="64" t="e">
        <f>VLOOKUP(A11,#REF!,3,FALSE)</f>
        <v>#REF!</v>
      </c>
      <c r="C11" s="35" t="e">
        <f>VLOOKUP(A11,#REF!,4,FALSE)</f>
        <v>#REF!</v>
      </c>
      <c r="D11" s="55">
        <v>1.5</v>
      </c>
      <c r="E11" s="35" t="e">
        <f>VLOOKUP(A11,#REF!,5,FALSE)*D11</f>
        <v>#REF!</v>
      </c>
      <c r="F11" s="37" t="e">
        <f>VLOOKUP(A11,#REF!,6,FALSE)</f>
        <v>#REF!</v>
      </c>
      <c r="G11" s="37" t="e">
        <f t="shared" si="0"/>
        <v>#REF!</v>
      </c>
    </row>
    <row r="12" spans="1:7" ht="14.5">
      <c r="A12" s="72">
        <v>469</v>
      </c>
      <c r="B12" s="64" t="e">
        <f>VLOOKUP(A12,#REF!,3,FALSE)</f>
        <v>#REF!</v>
      </c>
      <c r="C12" s="35" t="e">
        <f>VLOOKUP(A12,#REF!,4,FALSE)</f>
        <v>#REF!</v>
      </c>
      <c r="D12" s="55">
        <v>1</v>
      </c>
      <c r="E12" s="35" t="e">
        <f>VLOOKUP(A12,#REF!,5,FALSE)*D12</f>
        <v>#REF!</v>
      </c>
      <c r="F12" s="37" t="e">
        <f>VLOOKUP(A12,#REF!,6,FALSE)</f>
        <v>#REF!</v>
      </c>
      <c r="G12" s="37" t="e">
        <f t="shared" si="0"/>
        <v>#REF!</v>
      </c>
    </row>
    <row r="13" spans="1:7" ht="14.5">
      <c r="A13" s="72">
        <v>246</v>
      </c>
      <c r="B13" s="64" t="e">
        <f>VLOOKUP(A13,#REF!,3,FALSE)</f>
        <v>#REF!</v>
      </c>
      <c r="C13" s="35" t="e">
        <f>VLOOKUP(A13,#REF!,4,FALSE)</f>
        <v>#REF!</v>
      </c>
      <c r="D13" s="55">
        <v>5.25</v>
      </c>
      <c r="E13" s="35" t="e">
        <f>VLOOKUP(A13,#REF!,5,FALSE)*D13</f>
        <v>#REF!</v>
      </c>
      <c r="F13" s="37" t="e">
        <f>VLOOKUP(A13,#REF!,6,FALSE)</f>
        <v>#REF!</v>
      </c>
      <c r="G13" s="37" t="e">
        <f t="shared" si="0"/>
        <v>#REF!</v>
      </c>
    </row>
    <row r="14" spans="1:7" ht="14.5">
      <c r="A14" s="1"/>
      <c r="B14" s="64"/>
      <c r="C14" s="35"/>
      <c r="D14" s="55"/>
      <c r="E14" s="35"/>
      <c r="F14" s="37"/>
      <c r="G14" s="37"/>
    </row>
    <row r="15" spans="1:7" ht="13">
      <c r="D15" s="42"/>
      <c r="E15" s="42"/>
      <c r="F15" s="43" t="s">
        <v>85</v>
      </c>
      <c r="G15" s="44" t="e">
        <f>SUM(G8:G14)</f>
        <v>#REF!</v>
      </c>
    </row>
    <row r="16" spans="1:7">
      <c r="G16" s="68"/>
    </row>
    <row r="17" spans="1:7" ht="13">
      <c r="B17" s="45" t="s">
        <v>86</v>
      </c>
      <c r="G17" s="69"/>
    </row>
    <row r="18" spans="1:7" ht="13">
      <c r="A18" s="71" t="s">
        <v>12</v>
      </c>
      <c r="B18" s="32" t="s">
        <v>1</v>
      </c>
      <c r="C18" s="33" t="s">
        <v>0</v>
      </c>
      <c r="D18" s="33" t="s">
        <v>87</v>
      </c>
      <c r="E18" s="33"/>
      <c r="F18" s="33" t="s">
        <v>2</v>
      </c>
      <c r="G18" s="33" t="s">
        <v>21</v>
      </c>
    </row>
    <row r="19" spans="1:7" ht="14.5">
      <c r="A19" s="72">
        <v>1</v>
      </c>
      <c r="B19" s="38" t="e">
        <f>VLOOKUP(A19,#REF!,2,FALSE)</f>
        <v>#REF!</v>
      </c>
      <c r="C19" s="39" t="e">
        <f>VLOOKUP(A19,#REF!,3,FALSE)</f>
        <v>#REF!</v>
      </c>
      <c r="D19" s="46" t="e">
        <f>VLOOKUP(A19,#REF!,4,FALSE)</f>
        <v>#REF!</v>
      </c>
      <c r="E19" s="46"/>
      <c r="F19" s="66" t="e">
        <f>+#REF!</f>
        <v>#REF!</v>
      </c>
      <c r="G19" s="46" t="e">
        <f>ROUND(D19/F19,0)</f>
        <v>#REF!</v>
      </c>
    </row>
    <row r="20" spans="1:7">
      <c r="B20" s="38"/>
      <c r="C20" s="39"/>
      <c r="D20" s="41"/>
      <c r="E20" s="41"/>
      <c r="F20" s="47"/>
      <c r="G20" s="48"/>
    </row>
    <row r="21" spans="1:7">
      <c r="B21" s="38"/>
      <c r="C21" s="39"/>
      <c r="D21" s="41"/>
      <c r="E21" s="41"/>
      <c r="F21" s="47"/>
      <c r="G21" s="48"/>
    </row>
    <row r="22" spans="1:7" ht="13">
      <c r="D22" s="42"/>
      <c r="E22" s="42"/>
      <c r="F22" s="43" t="s">
        <v>85</v>
      </c>
      <c r="G22" s="44" t="e">
        <f>SUM(G19:G21)</f>
        <v>#REF!</v>
      </c>
    </row>
    <row r="23" spans="1:7" ht="13">
      <c r="D23" s="42"/>
      <c r="E23" s="42"/>
      <c r="F23" s="42"/>
      <c r="G23" s="49"/>
    </row>
    <row r="24" spans="1:7" ht="13">
      <c r="B24" s="31" t="s">
        <v>88</v>
      </c>
      <c r="G24" s="50"/>
    </row>
    <row r="25" spans="1:7" ht="13">
      <c r="A25" s="71" t="s">
        <v>12</v>
      </c>
      <c r="B25" s="32" t="s">
        <v>1</v>
      </c>
      <c r="C25" s="33" t="s">
        <v>19</v>
      </c>
      <c r="D25" s="33" t="s">
        <v>26</v>
      </c>
      <c r="E25" s="33"/>
      <c r="F25" s="33" t="s">
        <v>96</v>
      </c>
      <c r="G25" s="51" t="s">
        <v>21</v>
      </c>
    </row>
    <row r="26" spans="1:7" ht="50">
      <c r="A26" s="72">
        <v>6</v>
      </c>
      <c r="B26" s="52" t="e">
        <f>VLOOKUP(A26,#REF!,2,FALSE)</f>
        <v>#REF!</v>
      </c>
      <c r="C26" s="35" t="s">
        <v>97</v>
      </c>
      <c r="D26" s="36" t="e">
        <f>SUM(E8:E14)</f>
        <v>#REF!</v>
      </c>
      <c r="E26" s="36"/>
      <c r="F26" s="54" t="e">
        <f>VLOOKUP(A26,#REF!,6,FALSE)</f>
        <v>#REF!</v>
      </c>
      <c r="G26" s="54" t="e">
        <f>D26*F26</f>
        <v>#REF!</v>
      </c>
    </row>
    <row r="27" spans="1:7" ht="13.15" customHeight="1">
      <c r="A27" s="72"/>
      <c r="B27" s="52"/>
      <c r="C27" s="35"/>
      <c r="D27" s="36"/>
      <c r="E27" s="36"/>
      <c r="F27" s="54"/>
      <c r="G27" s="54"/>
    </row>
    <row r="28" spans="1:7" ht="13.15" customHeight="1">
      <c r="A28" s="72"/>
      <c r="B28" s="52"/>
      <c r="C28" s="35"/>
      <c r="D28" s="36"/>
      <c r="E28" s="36"/>
      <c r="F28" s="54"/>
      <c r="G28" s="54"/>
    </row>
    <row r="29" spans="1:7" ht="13">
      <c r="D29" s="42"/>
      <c r="E29" s="42"/>
      <c r="F29" s="56" t="s">
        <v>85</v>
      </c>
      <c r="G29" s="44" t="e">
        <f>SUM(G26:G28)</f>
        <v>#REF!</v>
      </c>
    </row>
    <row r="31" spans="1:7" ht="13">
      <c r="B31" s="31" t="s">
        <v>92</v>
      </c>
      <c r="D31" s="57"/>
      <c r="E31" s="57"/>
      <c r="F31" s="58"/>
      <c r="G31" s="50"/>
    </row>
    <row r="32" spans="1:7" s="42" customFormat="1" ht="13">
      <c r="A32" s="71" t="s">
        <v>12</v>
      </c>
      <c r="B32" s="33" t="s">
        <v>1</v>
      </c>
      <c r="C32" s="33" t="s">
        <v>93</v>
      </c>
      <c r="D32" s="33" t="s">
        <v>94</v>
      </c>
      <c r="E32" s="33"/>
      <c r="F32" s="33" t="s">
        <v>2</v>
      </c>
      <c r="G32" s="51" t="s">
        <v>21</v>
      </c>
    </row>
    <row r="33" spans="1:7" ht="14.5">
      <c r="A33" s="72">
        <v>1</v>
      </c>
      <c r="B33" s="59" t="e">
        <f>VLOOKUP(A33,#REF!,2,FALSE)</f>
        <v>#REF!</v>
      </c>
      <c r="C33" s="60" t="e">
        <f>VLOOKUP(A33,#REF!,8,FALSE)</f>
        <v>#REF!</v>
      </c>
      <c r="D33" s="47" t="e">
        <f>+#REF!</f>
        <v>#REF!</v>
      </c>
      <c r="E33" s="47"/>
      <c r="F33" s="66" t="e">
        <f>F19</f>
        <v>#REF!</v>
      </c>
      <c r="G33" s="46" t="e">
        <f>ROUND(C33*D33/F33,0)</f>
        <v>#REF!</v>
      </c>
    </row>
    <row r="34" spans="1:7" ht="14.5">
      <c r="A34" s="72">
        <v>2</v>
      </c>
      <c r="B34" s="59" t="e">
        <f>VLOOKUP(A34,#REF!,2,FALSE)</f>
        <v>#REF!</v>
      </c>
      <c r="C34" s="60" t="e">
        <f>VLOOKUP(A34,#REF!,8,FALSE)</f>
        <v>#REF!</v>
      </c>
      <c r="D34" s="47" t="e">
        <f>+#REF!</f>
        <v>#REF!</v>
      </c>
      <c r="E34" s="47"/>
      <c r="F34" s="66" t="e">
        <f>F19</f>
        <v>#REF!</v>
      </c>
      <c r="G34" s="46" t="e">
        <f>ROUND(C34*D34/F34,0)</f>
        <v>#REF!</v>
      </c>
    </row>
    <row r="35" spans="1:7" ht="14.5">
      <c r="A35" s="72"/>
      <c r="B35" s="65"/>
      <c r="C35" s="60"/>
      <c r="D35" s="47"/>
      <c r="E35" s="47"/>
      <c r="F35" s="40"/>
      <c r="G35" s="46"/>
    </row>
    <row r="36" spans="1:7" ht="13">
      <c r="D36" s="42"/>
      <c r="E36" s="42"/>
      <c r="F36" s="56" t="s">
        <v>85</v>
      </c>
      <c r="G36" s="70" t="e">
        <f>SUM(G33:G35)</f>
        <v>#REF!</v>
      </c>
    </row>
    <row r="37" spans="1:7" ht="13">
      <c r="D37" s="42"/>
      <c r="E37" s="42"/>
      <c r="G37" s="50"/>
    </row>
    <row r="38" spans="1:7" ht="12.75" customHeight="1">
      <c r="B38" s="42"/>
      <c r="D38" s="131" t="s">
        <v>95</v>
      </c>
      <c r="E38" s="133"/>
      <c r="F38" s="132"/>
      <c r="G38" s="61" t="e">
        <f>G15+G22+G29+G36</f>
        <v>#REF!</v>
      </c>
    </row>
  </sheetData>
  <mergeCells count="3">
    <mergeCell ref="B1:G1"/>
    <mergeCell ref="B4:E4"/>
    <mergeCell ref="D38:F38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13</vt:i4>
      </vt:variant>
    </vt:vector>
  </HeadingPairs>
  <TitlesOfParts>
    <vt:vector size="29" baseType="lpstr">
      <vt:lpstr>PRES. SISFV</vt:lpstr>
      <vt:lpstr>1.1</vt:lpstr>
      <vt:lpstr>1.2</vt:lpstr>
      <vt:lpstr>1.3</vt:lpstr>
      <vt:lpstr>1.4</vt:lpstr>
      <vt:lpstr>1.5</vt:lpstr>
      <vt:lpstr>1.6</vt:lpstr>
      <vt:lpstr>1.7</vt:lpstr>
      <vt:lpstr>1.8X</vt:lpstr>
      <vt:lpstr>1.8</vt:lpstr>
      <vt:lpstr>2.1</vt:lpstr>
      <vt:lpstr>2.2</vt:lpstr>
      <vt:lpstr>3.1</vt:lpstr>
      <vt:lpstr>4.1</vt:lpstr>
      <vt:lpstr>4.2</vt:lpstr>
      <vt:lpstr>4.3</vt:lpstr>
      <vt:lpstr>'1.1'!Área_de_impresión</vt:lpstr>
      <vt:lpstr>'1.2'!Área_de_impresión</vt:lpstr>
      <vt:lpstr>'1.3'!Área_de_impresión</vt:lpstr>
      <vt:lpstr>'1.4'!Área_de_impresión</vt:lpstr>
      <vt:lpstr>'1.5'!Área_de_impresión</vt:lpstr>
      <vt:lpstr>'1.6'!Área_de_impresión</vt:lpstr>
      <vt:lpstr>'1.7'!Área_de_impresión</vt:lpstr>
      <vt:lpstr>'1.8'!Área_de_impresión</vt:lpstr>
      <vt:lpstr>'2.1'!Área_de_impresión</vt:lpstr>
      <vt:lpstr>'2.2'!Área_de_impresión</vt:lpstr>
      <vt:lpstr>'3.1'!Área_de_impresión</vt:lpstr>
      <vt:lpstr>'4.1'!Área_de_impresión</vt:lpstr>
      <vt:lpstr>'PRES. SISFV'!Área_de_impresión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Julian Santiago Mejia Zuluaga</cp:lastModifiedBy>
  <cp:revision/>
  <dcterms:created xsi:type="dcterms:W3CDTF">2025-02-24T14:35:22Z</dcterms:created>
  <dcterms:modified xsi:type="dcterms:W3CDTF">2026-03-25T20:53:09Z</dcterms:modified>
  <cp:category/>
  <cp:contentStatus/>
</cp:coreProperties>
</file>