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romero\Documents\JROMERO\IPSE - 170 - 2025\ADICIÓN I170-2025\OBRA ADICIÓN I170 PÁEZ\"/>
    </mc:Choice>
  </mc:AlternateContent>
  <xr:revisionPtr revIDLastSave="0" documentId="13_ncr:1_{AF282273-B57A-4123-B263-E8D78B418C3F}" xr6:coauthVersionLast="47" xr6:coauthVersionMax="47" xr10:uidLastSave="{00000000-0000-0000-0000-000000000000}"/>
  <bookViews>
    <workbookView xWindow="-110" yWindow="-110" windowWidth="19420" windowHeight="10300" tabRatio="927" firstSheet="2" activeTab="2" xr2:uid="{00000000-000D-0000-FFFF-FFFF00000000}"/>
  </bookViews>
  <sheets>
    <sheet name="GERENCIA" sheetId="259" state="hidden" r:id="rId1"/>
    <sheet name="FIDUCIA" sheetId="251" state="hidden" r:id="rId2"/>
    <sheet name="PPTO  SISFV PÁEZ 56U" sheetId="211" r:id="rId3"/>
    <sheet name="1.1" sheetId="197" r:id="rId4"/>
    <sheet name="1.2" sheetId="121" r:id="rId5"/>
    <sheet name="1.3" sheetId="270" r:id="rId6"/>
    <sheet name="1.4" sheetId="132" r:id="rId7"/>
    <sheet name="1.5" sheetId="125" r:id="rId8"/>
    <sheet name="1.6" sheetId="235" r:id="rId9"/>
    <sheet name="1.7" sheetId="127" r:id="rId10"/>
    <sheet name="1.8" sheetId="130" r:id="rId11"/>
    <sheet name="2.1" sheetId="221" r:id="rId12"/>
    <sheet name="2.2" sheetId="129" r:id="rId13"/>
    <sheet name="3.1" sheetId="198" r:id="rId14"/>
    <sheet name="4.1" sheetId="27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>#REF!</definedName>
    <definedName name="__123Graph_AMAIN" localSheetId="0" hidden="1">#REF!</definedName>
    <definedName name="__123Graph_AMAIN" hidden="1">#REF!</definedName>
    <definedName name="__123Graph_BMAIN" localSheetId="0" hidden="1">#REF!</definedName>
    <definedName name="__123Graph_BMAIN" hidden="1">#REF!</definedName>
    <definedName name="__123Graph_C" localSheetId="0" hidden="1">#REF!</definedName>
    <definedName name="__123Graph_C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MAIN" localSheetId="0" hidden="1">#REF!</definedName>
    <definedName name="__123Graph_XMAIN" hidden="1">#REF!</definedName>
    <definedName name="__CMU005" localSheetId="0" hidden="1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xlfn.BAHTTEXT" hidden="1">#NAME?</definedName>
    <definedName name="_1">#REF!</definedName>
    <definedName name="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U005" hidden="1">#REF!</definedName>
    <definedName name="_EST1">#REF!</definedName>
    <definedName name="_EST3">#REF!</definedName>
    <definedName name="_F" localSheetId="0" hidden="1">#REF!</definedName>
    <definedName name="_F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ac2002">#REF!</definedName>
    <definedName name="_Nac2003">#REF!</definedName>
    <definedName name="_Nal2002">#REF!</definedName>
    <definedName name="_Nal2003">#REF!</definedName>
    <definedName name="_Order1" hidden="1">0</definedName>
    <definedName name="_Order2" hidden="1">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2_Out" localSheetId="0" hidden="1">#REF!</definedName>
    <definedName name="_Table2_Out" hidden="1">#REF!</definedName>
    <definedName name="A.A..A" localSheetId="0" hidden="1">{"total",#N/A,FALSE,"TD 0% ";"total",#N/A,FALSE,"TD 12%";"total",#N/A,FALSE,"TD 10%"}</definedName>
    <definedName name="A.A..A" hidden="1">{"total",#N/A,FALSE,"TD 0% ";"total",#N/A,FALSE,"TD 12%";"total",#N/A,FALSE,"TD 10%"}</definedName>
    <definedName name="AA" localSheetId="0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C" localSheetId="0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tivos">[1]Listado!$X$2:$X$17</definedName>
    <definedName name="actores">[2]Listado!$L$2:$L$11</definedName>
    <definedName name="AD" localSheetId="0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m" localSheetId="0">'[3]Análisis AIU'!$F$71</definedName>
    <definedName name="adm">'[4]Análisis AIU'!$F$71</definedName>
    <definedName name="adq" localSheetId="0">SUM([3]Resumen!$G$49:$G$51)</definedName>
    <definedName name="adq">SUM([4]Resumen!$G$49:$G$51)</definedName>
    <definedName name="AE" localSheetId="0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F" localSheetId="0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>#REF!</definedName>
    <definedName name="AG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H" localSheetId="0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nalyst" hidden="1">#REF!</definedName>
    <definedName name="anscount" hidden="1">10</definedName>
    <definedName name="ant" localSheetId="0">[3]Resumen!$G$47</definedName>
    <definedName name="ant">[4]Resumen!$G$47</definedName>
    <definedName name="APac.c2002">#REF!</definedName>
    <definedName name="APac.c2003">#REF!</definedName>
    <definedName name="APac.p">#REF!</definedName>
    <definedName name="ARAUCA">[5]PRESUPUESTO!#REF!</definedName>
    <definedName name="_xlnm.Print_Area" localSheetId="3">'1.1'!$A$1:$E$42</definedName>
    <definedName name="_xlnm.Print_Area" localSheetId="4">'1.2'!$A$1:$F$45</definedName>
    <definedName name="_xlnm.Print_Area" localSheetId="5">'1.3'!$A$1:$F$47</definedName>
    <definedName name="_xlnm.Print_Area" localSheetId="6">'1.4'!$A$1:$F$54</definedName>
    <definedName name="_xlnm.Print_Area" localSheetId="7">'1.5'!$A$1:$F$40</definedName>
    <definedName name="_xlnm.Print_Area" localSheetId="8">'1.6'!$A$1:$F$41</definedName>
    <definedName name="_xlnm.Print_Area" localSheetId="9">'1.7'!$A$1:$F$40</definedName>
    <definedName name="_xlnm.Print_Area" localSheetId="10">'1.8'!$A$1:$F$45</definedName>
    <definedName name="_xlnm.Print_Area" localSheetId="11">'2.1'!$A$1:$F$57</definedName>
    <definedName name="_xlnm.Print_Area" localSheetId="12">'2.2'!$A$1:$F$42</definedName>
    <definedName name="_xlnm.Print_Area" localSheetId="13">'3.1'!$A$1:$F$52</definedName>
    <definedName name="_xlnm.Print_Area" localSheetId="14">'4.1'!$A$1:$F$54</definedName>
    <definedName name="_xlnm.Print_Area" localSheetId="1">FIDUCIA!$A$1:$F$9</definedName>
    <definedName name="_xlnm.Print_Area" localSheetId="0">GERENCIA!$A$1:$H$40</definedName>
    <definedName name="_xlnm.Print_Area" localSheetId="2">'PPTO  SISFV PÁEZ 56U'!$A$1:$P$41</definedName>
    <definedName name="arg" localSheetId="0" hidden="1">#REF!</definedName>
    <definedName name="arg" hidden="1">#REF!</definedName>
    <definedName name="at" localSheetId="0">'[3]Mano de Obra'!$B$2</definedName>
    <definedName name="at">'[4]Mano de Obra'!$B$2</definedName>
    <definedName name="AVal.c2002">#REF!</definedName>
    <definedName name="AVal.c2003">#REF!</definedName>
    <definedName name="AVal.p">#REF!</definedName>
    <definedName name="AVsc">#REF!</definedName>
    <definedName name="beneficios">[1]Listado!$AH$2:$AH$3</definedName>
    <definedName name="BS_Data_Col" localSheetId="0" hidden="1">#REF!</definedName>
    <definedName name="BS_Data_Col" hidden="1">#REF!</definedName>
    <definedName name="BSpb" localSheetId="0" hidden="1">#REF!</definedName>
    <definedName name="BSpb" hidden="1">#REF!</definedName>
    <definedName name="CALDAS">#REF!</definedName>
    <definedName name="cap" localSheetId="0">'[3]Capacitación Técnica'!$H$28</definedName>
    <definedName name="cap">'[4]Capacitación Técnica'!$H$28</definedName>
    <definedName name="Capitalpb" localSheetId="0" hidden="1">#REF!</definedName>
    <definedName name="Capitalpb" hidden="1">#REF!</definedName>
    <definedName name="CapitalStructure" localSheetId="0" hidden="1">#REF!</definedName>
    <definedName name="CapitalStructure" hidden="1">#REF!</definedName>
    <definedName name="CAQUETÁ">[5]PRESUPUESTO!#REF!</definedName>
    <definedName name="Cashpb" localSheetId="0" hidden="1">#REF!</definedName>
    <definedName name="Cashpb" hidden="1">#REF!</definedName>
    <definedName name="centr">[2]Listado!$D$18:$D$23</definedName>
    <definedName name="centro">[1]Listado!$D$18:$D$23</definedName>
    <definedName name="Change_in_Cash" localSheetId="0" hidden="1">#REF!</definedName>
    <definedName name="Change_in_Cash" hidden="1">#REF!</definedName>
    <definedName name="Check_to_Cash" localSheetId="0" hidden="1">#REF!</definedName>
    <definedName name="Check_to_Cash" hidden="1">#REF!</definedName>
    <definedName name="ciencia">'[6]Indicadores de Ciencia'!$B$2:$B$27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mponentes">[1]Listado!$U$2:$U$9</definedName>
    <definedName name="conceptos">[1]Listado!$AG$2:$AG$4</definedName>
    <definedName name="cua" localSheetId="0">[3]Resumen!$G$57</definedName>
    <definedName name="cua">[4]Resumen!$G$57</definedName>
    <definedName name="cumplimiento">[7]Viabilidad!$H$2:$H$4</definedName>
    <definedName name="czz" localSheetId="0" hidden="1">#REF!</definedName>
    <definedName name="czz" hidden="1">#REF!</definedName>
    <definedName name="DADADAD" localSheetId="0" hidden="1">{#N/A,#N/A,TRUE,"CODIGO DEPENDENCIA"}</definedName>
    <definedName name="DADADAD" hidden="1">{#N/A,#N/A,TRUE,"CODIGO DEPENDENCIA"}</definedName>
    <definedName name="Dealpb" hidden="1">#REF!</definedName>
    <definedName name="decision">[7]Viabilidad!$I$2:$I$3</definedName>
    <definedName name="DEPARTAMENTO">#REF!</definedName>
    <definedName name="DepreciationPB" localSheetId="0" hidden="1">#REF!</definedName>
    <definedName name="DepreciationPB" hidden="1">#REF!</definedName>
    <definedName name="desc_rps">[8]des_rps!$A$1:$A$364</definedName>
    <definedName name="dl" localSheetId="0">'[3]Mano de Obra'!$B$96</definedName>
    <definedName name="dl">'[4]Mano de Obra'!$B$90</definedName>
    <definedName name="DZ.Main" localSheetId="0" hidden="1">#REF!</definedName>
    <definedName name="DZ.Main" hidden="1">#REF!</definedName>
    <definedName name="eficiencia">'[9]Indicadores de Eficiencia'!$B$2</definedName>
    <definedName name="empleo">'[6]Indicadores de Empleo'!$B$2:$B$15</definedName>
    <definedName name="ent_financiadoras">'[1]Entidades Financiadoras'!$A$1:$A$1414</definedName>
    <definedName name="estado">[7]Inicio!$V$3:$V$4</definedName>
    <definedName name="Estado1">'[10]EV-28'!$I$1:$I$2</definedName>
    <definedName name="etapas_proyecto">'[10]EV-28'!$J$1:$J$3</definedName>
    <definedName name="ev.Calculation" hidden="1">-4135</definedName>
    <definedName name="ev.Initialized" hidden="1">FALSE</definedName>
    <definedName name="Excel_BuiltIn_Print_Titles_3">'[11]COSTOS OFICINA'!#REF!</definedName>
    <definedName name="Excel_BuiltIn_Print_Titles_4">'[11]COSTOS CAMPAMENTO'!#REF!</definedName>
    <definedName name="Executivepb" localSheetId="0" hidden="1">#REF!</definedName>
    <definedName name="Executivepb" hidden="1">#REF!</definedName>
    <definedName name="Factpb" localSheetId="0" hidden="1">#REF!</definedName>
    <definedName name="Factpb" hidden="1">#REF!</definedName>
    <definedName name="Factpb2" localSheetId="0" hidden="1">#REF!</definedName>
    <definedName name="Factpb2" hidden="1">#REF!</definedName>
    <definedName name="Financialpb" localSheetId="0" hidden="1">#REF!</definedName>
    <definedName name="Financialpb" hidden="1">#REF!</definedName>
    <definedName name="Financialpb2" localSheetId="0" hidden="1">#REF!</definedName>
    <definedName name="Financialpb2" hidden="1">#REF!</definedName>
    <definedName name="fma" localSheetId="0">'[3]Factor Multiplicador'!$L$41</definedName>
    <definedName name="fma">'[4]Factor Multiplicador'!$L$41</definedName>
    <definedName name="fmb" localSheetId="0">'[3]Factor Multiplicador'!$Z$41</definedName>
    <definedName name="fmb">'[4]Factor Multiplicador'!$Z$41</definedName>
    <definedName name="fmc" localSheetId="0">'[3]Factor Multiplicador'!$L$86</definedName>
    <definedName name="fmc">'[4]Factor Multiplicador'!$L$86</definedName>
    <definedName name="fpa" localSheetId="0">'[3]Factor Prestacional'!$L$31</definedName>
    <definedName name="fpa">'[4]Factor Prestacional'!$L$31</definedName>
    <definedName name="fpb" localSheetId="0">'[3]Factor Prestacional'!$Z$31</definedName>
    <definedName name="fpb">'[4]Factor Prestacional'!$Z$31</definedName>
    <definedName name="GAdministrativos">#REF!</definedName>
    <definedName name="GAdministrativosAl">#REF!</definedName>
    <definedName name="gestion">'[6]Indicadores Gestión'!$B$2:$B$403</definedName>
    <definedName name="GOpmasInversionAc">#REF!</definedName>
    <definedName name="GOpmasInversionAl">#REF!</definedName>
    <definedName name="GUAINÍA">[5]PRESUPUESTO!#REF!</definedName>
    <definedName name="GUAVIARE">[5]PRESUPUESTO!#REF!</definedName>
    <definedName name="guias">[10]Guias_Sectoriales!$A$1:$A$12</definedName>
    <definedName name="HisYear_0" localSheetId="0" hidden="1">#REF!</definedName>
    <definedName name="HisYear_0" hidden="1">#REF!</definedName>
    <definedName name="HisYear_1" localSheetId="0" hidden="1">#REF!</definedName>
    <definedName name="HisYear_1" hidden="1">#REF!</definedName>
    <definedName name="HisYear_2" localSheetId="0" hidden="1">#REF!</definedName>
    <definedName name="HisYear_2" hidden="1">#REF!</definedName>
    <definedName name="HisYear_3" localSheetId="0" hidden="1">#REF!</definedName>
    <definedName name="HisYear_3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localSheetId="0" hidden="1">#REF!,#REF!,#REF!,#REF!</definedName>
    <definedName name="hn.Delete015" hidden="1">#REF!,#REF!,#REF!,#REF!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0" hidden="1">#REF!</definedName>
    <definedName name="hn.YearLabel" hidden="1">#REF!</definedName>
    <definedName name="IANC">#REF!</definedName>
    <definedName name="imp" localSheetId="0">'[3]Análisis AIU'!$F$72</definedName>
    <definedName name="imp">'[4]Análisis AIU'!$F$72</definedName>
    <definedName name="impacto">'[6]Indicadores de Impacto'!$B$2:$B$1479</definedName>
    <definedName name="Incomepb" localSheetId="0" hidden="1">#REF!</definedName>
    <definedName name="Incomepb" hidden="1">#REF!</definedName>
    <definedName name="indicador">'[6]PR-04'!$T$1:$T$2</definedName>
    <definedName name="infl" localSheetId="0">#REF!</definedName>
    <definedName name="infl">#REF!</definedName>
    <definedName name="ins" localSheetId="0">[3]Resumen!$G$52</definedName>
    <definedName name="ins">[4]Resumen!$G$52</definedName>
    <definedName name="int" localSheetId="0">'[3]Presupuesto Interventoría'!$F$44</definedName>
    <definedName name="int">'[4]Presupuesto Interventoría'!$F$44</definedName>
    <definedName name="intensidad">[1]Listado!$AE$2:$AE$4</definedName>
    <definedName name="INTFIN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sSecureRevolver" hidden="1">#REF!</definedName>
    <definedName name="IsSecureSenior1" localSheetId="0" hidden="1">#REF!</definedName>
    <definedName name="IsSecureSenior1" hidden="1">#REF!</definedName>
    <definedName name="IsSecureSenior2" localSheetId="0" hidden="1">#REF!</definedName>
    <definedName name="IsSecureSenior2" hidden="1">#REF!</definedName>
    <definedName name="IsSecureSenior3" localSheetId="0" hidden="1">#REF!</definedName>
    <definedName name="IsSecureSenior3" hidden="1">#REF!</definedName>
    <definedName name="IsSecureSenior4" localSheetId="0" hidden="1">#REF!</definedName>
    <definedName name="IsSecureSenior4" hidden="1">#REF!</definedName>
    <definedName name="IsSecureSenior5" localSheetId="0" hidden="1">#REF!</definedName>
    <definedName name="IsSecureSenior5" hidden="1">#REF!</definedName>
    <definedName name="IsSecureSenior6" localSheetId="0" hidden="1">#REF!</definedName>
    <definedName name="IsSecureSenior6" hidden="1">#REF!</definedName>
    <definedName name="IsSecureSenior7" localSheetId="0" hidden="1">#REF!</definedName>
    <definedName name="IsSecureSenior7" hidden="1">#REF!</definedName>
    <definedName name="jklj" localSheetId="0" hidden="1">#REF!</definedName>
    <definedName name="jklj" hidden="1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O" localSheetId="0" hidden="1">#REF!</definedName>
    <definedName name="KO" hidden="1">#REF!</definedName>
    <definedName name="Left_Header" localSheetId="0" hidden="1">#REF!</definedName>
    <definedName name="Left_Header" hidden="1">#REF!</definedName>
    <definedName name="limcount" hidden="1">1</definedName>
    <definedName name="liq" localSheetId="0">[3]Resumen!$G$53</definedName>
    <definedName name="liq">[4]Resumen!$G$53</definedName>
    <definedName name="mama" localSheetId="0" hidden="1">#REF!</definedName>
    <definedName name="mama" hidden="1">#REF!</definedName>
    <definedName name="marcolegal">[1]Listado!$T$2:$T$12</definedName>
    <definedName name="met_dep">[1]Listado!$AA$2:$AA$4</definedName>
    <definedName name="ministerios">[2]Listado!$M$2:$M$15</definedName>
    <definedName name="MPsc">#REF!</definedName>
    <definedName name="MunicipioPrestacion">#REF!</definedName>
    <definedName name="NombrePrestador">#REF!</definedName>
    <definedName name="NORTE_DE_SANTANDER">#REF!</definedName>
    <definedName name="NoSuscriptores">#REF!</definedName>
    <definedName name="objetivospolítica">'[2]Objetivos de Política'!$B$2:$B$214</definedName>
    <definedName name="OBS_Data_Col" localSheetId="0" hidden="1">#REF!</definedName>
    <definedName name="OBS_Data_Col" hidden="1">#REF!</definedName>
    <definedName name="Openingpb" localSheetId="0" hidden="1">#REF!</definedName>
    <definedName name="Openingpb" hidden="1">#REF!</definedName>
    <definedName name="OWNER" localSheetId="0" hidden="1">#REF!</definedName>
    <definedName name="OWNER" hidden="1">#REF!</definedName>
    <definedName name="p">#REF!</definedName>
    <definedName name="p.BS" localSheetId="0" hidden="1">#REF!</definedName>
    <definedName name="p.BS" hidden="1">#REF!</definedName>
    <definedName name="p.BSAssumptions" localSheetId="0" hidden="1">#REF!</definedName>
    <definedName name="p.BSAssumptions" hidden="1">#REF!</definedName>
    <definedName name="p.CapStructure" localSheetId="0" hidden="1">#REF!</definedName>
    <definedName name="p.CapStructure" hidden="1">#REF!</definedName>
    <definedName name="p.CashFlow" localSheetId="0" hidden="1">#REF!</definedName>
    <definedName name="p.CashFlow" hidden="1">#REF!</definedName>
    <definedName name="p.Cover" localSheetId="0" hidden="1">#REF!</definedName>
    <definedName name="p.Cover" hidden="1">#REF!</definedName>
    <definedName name="p.Depreciation" localSheetId="0" hidden="1">#REF!</definedName>
    <definedName name="p.Depreciation" hidden="1">#REF!</definedName>
    <definedName name="p.Executive" localSheetId="0" hidden="1">#REF!</definedName>
    <definedName name="p.Executive" hidden="1">#REF!</definedName>
    <definedName name="p.FactSheet" localSheetId="0" hidden="1">#REF!</definedName>
    <definedName name="p.FactSheet" hidden="1">#REF!</definedName>
    <definedName name="p.IS" localSheetId="0" hidden="1">#REF!</definedName>
    <definedName name="p.IS" hidden="1">#REF!</definedName>
    <definedName name="p.ISAssumptions" localSheetId="0" hidden="1">#REF!</definedName>
    <definedName name="p.ISAssumptions" hidden="1">#REF!</definedName>
    <definedName name="p.OpeningBS" localSheetId="0" hidden="1">#REF!</definedName>
    <definedName name="p.OpeningBS" hidden="1">#REF!</definedName>
    <definedName name="p.TaxCalculation" localSheetId="0" hidden="1">#REF!</definedName>
    <definedName name="p.TaxCalculation" hidden="1">#REF!</definedName>
    <definedName name="Pal_Workbook_GUID" hidden="1">"MZ13F7WREF2M259BRMK8ILZK"</definedName>
    <definedName name="PASO" localSheetId="0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0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 localSheetId="0">'[3]Presupuesto General'!$U$25</definedName>
    <definedName name="pg">'[4]Presupuesto General'!$U$25</definedName>
    <definedName name="pgt" localSheetId="0">'[3]Presupuesto General'!$U$30</definedName>
    <definedName name="pgt">'[4]Presupuesto General'!$U$30</definedName>
    <definedName name="PIA" localSheetId="0" hidden="1">#REF!</definedName>
    <definedName name="PIA" hidden="1">#REF!</definedName>
    <definedName name="PLUG" localSheetId="0" hidden="1">#REF!</definedName>
    <definedName name="PLUG" hidden="1">#REF!</definedName>
    <definedName name="pma" localSheetId="0">#REF!</definedName>
    <definedName name="pma">#REF!</definedName>
    <definedName name="poblado">[1]Listado!$G$2:$G$8</definedName>
    <definedName name="porcentaje">#REF!</definedName>
    <definedName name="PrintEnd" localSheetId="0" hidden="1">#REF!</definedName>
    <definedName name="PrintEnd" hidden="1">#REF!</definedName>
    <definedName name="PrintStart" localSheetId="0" hidden="1">#REF!</definedName>
    <definedName name="PrintStart" hidden="1">#REF!</definedName>
    <definedName name="proceso">[10]procesos!$A$2:$A$73</definedName>
    <definedName name="producto">'[6]Indicadores de Producto'!$B$2:$B$745</definedName>
    <definedName name="programa">'[2]Programa Presupuestal'!$B$2:$B$26</definedName>
    <definedName name="proyecto">[1]Listado!$B$11:$B$17</definedName>
    <definedName name="PTTTT" localSheetId="0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WE" localSheetId="0" hidden="1">#REF!</definedName>
    <definedName name="QWE" hidden="1">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egiones">[2]Listado!$B$2:$B$9</definedName>
    <definedName name="rep" localSheetId="0">[3]Resumen!$G$48</definedName>
    <definedName name="rep">[4]Resumen!$G$48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0" hidden="1">#REF!</definedName>
    <definedName name="Rows2Unhide" hidden="1">#REF!</definedName>
    <definedName name="rsmt" localSheetId="0">#REF!</definedName>
    <definedName name="rsmt">#REF!</definedName>
    <definedName name="selalternativas">[1]Listado!$S$2:$S$3</definedName>
    <definedName name="sencount" hidden="1">1</definedName>
    <definedName name="SiglaPrestador">#REF!</definedName>
    <definedName name="sm" localSheetId="0">'[3]Mano de Obra'!$B$1</definedName>
    <definedName name="sm">'[4]Mano de Obra'!$B$1</definedName>
    <definedName name="SOSO" localSheetId="0" hidden="1">#REF!</definedName>
    <definedName name="SOSO" hidden="1">#REF!</definedName>
    <definedName name="Stub" localSheetId="0" hidden="1">#REF!</definedName>
    <definedName name="Stub" hidden="1">#REF!</definedName>
    <definedName name="Stub_Header1" localSheetId="0" hidden="1">#REF!</definedName>
    <definedName name="Stub_Header1" hidden="1">#REF!</definedName>
    <definedName name="Stub_Header2" localSheetId="0" hidden="1">#REF!</definedName>
    <definedName name="Stub_Header2" hidden="1">#REF!</definedName>
    <definedName name="Stub_Header3" localSheetId="0" hidden="1">#REF!</definedName>
    <definedName name="Stub_Header3" hidden="1">#REF!</definedName>
    <definedName name="subprograma">[2]Subprograma!$B$2:$B$87</definedName>
    <definedName name="Supervía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hidden="1">#REF!</definedName>
    <definedName name="Titlepb" localSheetId="0" hidden="1">#REF!</definedName>
    <definedName name="Titlepb" hidden="1">#REF!</definedName>
    <definedName name="titulo">#REF!</definedName>
    <definedName name="titulo1">#REF!</definedName>
    <definedName name="_xlnm.Print_Titles" localSheetId="2">'PPTO  SISFV PÁEZ 56U'!$1:$3</definedName>
    <definedName name="TOLIMA">#REF!</definedName>
    <definedName name="TRANSPORI" localSheetId="0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0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dad">[6]Unidades!$A$1:$A$58</definedName>
    <definedName name="unidades">[1]Listado!$AI$2:$AI$59</definedName>
    <definedName name="Unit" localSheetId="0" hidden="1">#REF!</definedName>
    <definedName name="Unit" hidden="1">#REF!</definedName>
    <definedName name="usui" localSheetId="0">[3]Resumen!$B$31</definedName>
    <definedName name="usui">[4]Resumen!$B$31</definedName>
    <definedName name="usut" localSheetId="0">[3]Resumen!$B$43</definedName>
    <definedName name="usut">[4]Resumen!$B$43</definedName>
    <definedName name="usuv" localSheetId="0">[3]Resumen!$B$11</definedName>
    <definedName name="usuv">[4]Resumen!$B$11</definedName>
    <definedName name="uti" localSheetId="0">'[3]Análisis AIU'!$F$73</definedName>
    <definedName name="uti">'[4]Análisis AIU'!$F$73</definedName>
    <definedName name="uuuu" localSheetId="0" hidden="1">#REF!</definedName>
    <definedName name="uuuu" hidden="1">#REF!</definedName>
    <definedName name="VAUPÉS">[5]PRESUPUESTO!#REF!</definedName>
    <definedName name="via" localSheetId="0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0" hidden="1">{"via1",#N/A,TRUE,"general";"via2",#N/A,TRUE,"general";"via3",#N/A,TRUE,"general"}</definedName>
    <definedName name="via_1" hidden="1">{"via1",#N/A,TRUE,"general";"via2",#N/A,TRUE,"general";"via3",#N/A,TRUE,"general"}</definedName>
    <definedName name="vtp" localSheetId="0">'[3]Presupuesto General'!$U$39</definedName>
    <definedName name="vtp">'[4]Presupuesto General'!$U$39</definedName>
    <definedName name="w" localSheetId="0" hidden="1">#REF!</definedName>
    <definedName name="w" hidden="1">#REF!</definedName>
    <definedName name="wqw" localSheetId="0" hidden="1">#REF!</definedName>
    <definedName name="wqw" hidden="1">#REF!</definedName>
    <definedName name="wrn.ar." localSheetId="0" hidden="1">{#N/A,#N/A,TRUE,"CODIGO DEPENDENCIA"}</definedName>
    <definedName name="wrn.ar." hidden="1">{#N/A,#N/A,TRUE,"CODIGO DEPENDENCIA"}</definedName>
    <definedName name="wrn.Financial._.Statements.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0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0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0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0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0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0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0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localSheetId="0" hidden="1">#REF!</definedName>
    <definedName name="yyyyyy" hidden="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98" l="1"/>
  <c r="F15" i="198"/>
  <c r="F16" i="198"/>
  <c r="F17" i="198"/>
  <c r="F9" i="125" l="1"/>
  <c r="F24" i="132"/>
  <c r="I16" i="211" l="1"/>
  <c r="A4" i="271"/>
  <c r="F44" i="271"/>
  <c r="I20" i="211" s="1"/>
  <c r="F43" i="271"/>
  <c r="F46" i="271" s="1"/>
  <c r="F36" i="271"/>
  <c r="F39" i="271" s="1"/>
  <c r="G20" i="211" s="1"/>
  <c r="F29" i="271"/>
  <c r="F32" i="271" s="1"/>
  <c r="F20" i="211" s="1"/>
  <c r="F24" i="271"/>
  <c r="F23" i="271"/>
  <c r="F22" i="271"/>
  <c r="F21" i="271"/>
  <c r="F20" i="271"/>
  <c r="F19" i="271"/>
  <c r="F18" i="271"/>
  <c r="F17" i="271"/>
  <c r="F16" i="271"/>
  <c r="F15" i="271"/>
  <c r="F14" i="271"/>
  <c r="F13" i="271"/>
  <c r="F12" i="271"/>
  <c r="F11" i="271"/>
  <c r="F10" i="271"/>
  <c r="F9" i="271"/>
  <c r="F8" i="271"/>
  <c r="A4" i="198"/>
  <c r="A4" i="129"/>
  <c r="F40" i="221"/>
  <c r="F11" i="221"/>
  <c r="F12" i="221"/>
  <c r="F13" i="221"/>
  <c r="F14" i="221"/>
  <c r="F15" i="221"/>
  <c r="F16" i="221"/>
  <c r="F17" i="221"/>
  <c r="F18" i="221"/>
  <c r="F19" i="221"/>
  <c r="B19" i="221"/>
  <c r="B20" i="221"/>
  <c r="A4" i="221"/>
  <c r="F23" i="132"/>
  <c r="F22" i="132"/>
  <c r="F8" i="132"/>
  <c r="F9" i="132"/>
  <c r="F10" i="132"/>
  <c r="F11" i="132"/>
  <c r="F12" i="132"/>
  <c r="F13" i="132"/>
  <c r="F14" i="132"/>
  <c r="F15" i="132"/>
  <c r="F16" i="132"/>
  <c r="F17" i="132"/>
  <c r="F12" i="270"/>
  <c r="F13" i="270"/>
  <c r="F14" i="270"/>
  <c r="F15" i="270"/>
  <c r="F16" i="270"/>
  <c r="E18" i="197"/>
  <c r="H20" i="211" l="1"/>
  <c r="F25" i="271"/>
  <c r="O16" i="211"/>
  <c r="F48" i="271" l="1"/>
  <c r="E20" i="211"/>
  <c r="F10" i="221" l="1"/>
  <c r="F20" i="221"/>
  <c r="F21" i="221"/>
  <c r="F22" i="221"/>
  <c r="F23" i="221"/>
  <c r="F24" i="221"/>
  <c r="F25" i="221"/>
  <c r="F26" i="221"/>
  <c r="F9" i="221"/>
  <c r="F18" i="198" l="1"/>
  <c r="F19" i="198"/>
  <c r="F20" i="198"/>
  <c r="A4" i="270" l="1"/>
  <c r="F30" i="270"/>
  <c r="F29" i="270"/>
  <c r="F22" i="270"/>
  <c r="F25" i="270" s="1"/>
  <c r="F8" i="211" s="1"/>
  <c r="F17" i="270"/>
  <c r="F11" i="270"/>
  <c r="F10" i="270"/>
  <c r="F9" i="270"/>
  <c r="F8" i="270"/>
  <c r="F32" i="270" l="1"/>
  <c r="G8" i="211" s="1"/>
  <c r="F18" i="270"/>
  <c r="E8" i="211" l="1"/>
  <c r="A4" i="235"/>
  <c r="F10" i="198" l="1"/>
  <c r="A4" i="130"/>
  <c r="E23" i="259" l="1"/>
  <c r="F14" i="130" l="1"/>
  <c r="F11" i="130" l="1"/>
  <c r="F9" i="130"/>
  <c r="F10" i="130"/>
  <c r="C8" i="259" l="1"/>
  <c r="D5" i="251" l="1"/>
  <c r="F5" i="251" s="1"/>
  <c r="A1" i="259"/>
  <c r="A1" i="251"/>
  <c r="E26" i="259" l="1"/>
  <c r="E27" i="259" s="1"/>
  <c r="F27" i="259" s="1"/>
  <c r="E24" i="259"/>
  <c r="F24" i="259" s="1"/>
  <c r="F21" i="259"/>
  <c r="H16" i="259"/>
  <c r="C9" i="259" l="1"/>
  <c r="F26" i="259"/>
  <c r="E28" i="259"/>
  <c r="F23" i="259"/>
  <c r="C10" i="259" l="1"/>
  <c r="E29" i="259"/>
  <c r="F29" i="259" s="1"/>
  <c r="F28" i="259"/>
  <c r="F30" i="259" l="1"/>
  <c r="C35" i="259" s="1"/>
  <c r="C12" i="259"/>
  <c r="C13" i="259" l="1"/>
  <c r="F14" i="259" l="1"/>
  <c r="H14" i="259" s="1"/>
  <c r="F10" i="259"/>
  <c r="H10" i="259" s="1"/>
  <c r="F7" i="259"/>
  <c r="F9" i="259"/>
  <c r="H9" i="259" s="1"/>
  <c r="F13" i="259"/>
  <c r="H13" i="259" s="1"/>
  <c r="F11" i="259"/>
  <c r="F6" i="259"/>
  <c r="H6" i="259" s="1"/>
  <c r="F8" i="259" l="1"/>
  <c r="H8" i="259" s="1"/>
  <c r="H7" i="259"/>
  <c r="F12" i="259"/>
  <c r="H12" i="259" s="1"/>
  <c r="H11" i="259"/>
  <c r="F36" i="270"/>
  <c r="H8" i="211" s="1"/>
  <c r="F37" i="270" l="1"/>
  <c r="I8" i="211" s="1"/>
  <c r="J8" i="211" s="1"/>
  <c r="H15" i="259"/>
  <c r="H17" i="259" s="1"/>
  <c r="E31" i="197"/>
  <c r="I6" i="211" s="1"/>
  <c r="E30" i="197"/>
  <c r="H6" i="211" s="1"/>
  <c r="F39" i="270" l="1"/>
  <c r="F41" i="270" s="1"/>
  <c r="C34" i="259"/>
  <c r="C36" i="259" s="1"/>
  <c r="C37" i="259" l="1"/>
  <c r="C38" i="259" s="1"/>
  <c r="C39" i="259" l="1"/>
  <c r="C40" i="259" s="1"/>
  <c r="L40" i="259" l="1"/>
  <c r="D6" i="251" l="1"/>
  <c r="D7" i="251" l="1"/>
  <c r="F7" i="251" s="1"/>
  <c r="F6" i="251"/>
  <c r="F8" i="251" s="1"/>
  <c r="F9" i="251" l="1"/>
  <c r="E17" i="197" l="1"/>
  <c r="F21" i="132" l="1"/>
  <c r="F20" i="132"/>
  <c r="F19" i="132"/>
  <c r="F18" i="132" l="1"/>
  <c r="F25" i="132" s="1"/>
  <c r="F23" i="235" l="1"/>
  <c r="F26" i="235" s="1"/>
  <c r="F9" i="235"/>
  <c r="F8" i="235"/>
  <c r="G11" i="211" l="1"/>
  <c r="F12" i="235"/>
  <c r="D7" i="211" l="1"/>
  <c r="D8" i="211" s="1"/>
  <c r="E11" i="211"/>
  <c r="O6" i="211"/>
  <c r="K8" i="211" l="1"/>
  <c r="L8" i="211"/>
  <c r="M8" i="211"/>
  <c r="N8" i="211"/>
  <c r="O8" i="211"/>
  <c r="P8" i="211"/>
  <c r="D9" i="211"/>
  <c r="D10" i="211" l="1"/>
  <c r="F28" i="221" l="1"/>
  <c r="D11" i="211"/>
  <c r="E15" i="211" l="1"/>
  <c r="K15" i="211" s="1"/>
  <c r="D12" i="211"/>
  <c r="D13" i="211" l="1"/>
  <c r="F16" i="235" l="1"/>
  <c r="F19" i="235" s="1"/>
  <c r="F11" i="211" l="1"/>
  <c r="F12" i="130" l="1"/>
  <c r="F39" i="221" l="1"/>
  <c r="F42" i="221" s="1"/>
  <c r="G15" i="211" s="1"/>
  <c r="M15" i="211" s="1"/>
  <c r="F32" i="221"/>
  <c r="F35" i="221" s="1"/>
  <c r="F15" i="211" l="1"/>
  <c r="L15" i="211" s="1"/>
  <c r="F12" i="121"/>
  <c r="F11" i="121"/>
  <c r="E24" i="197" l="1"/>
  <c r="A4" i="132" l="1"/>
  <c r="A4" i="125"/>
  <c r="F8" i="130" l="1"/>
  <c r="F11" i="129"/>
  <c r="F10" i="121" l="1"/>
  <c r="F9" i="121" l="1"/>
  <c r="F8" i="121"/>
  <c r="F14" i="121" l="1"/>
  <c r="F15" i="130"/>
  <c r="F22" i="198"/>
  <c r="F44" i="132" l="1"/>
  <c r="F30" i="235"/>
  <c r="F31" i="235"/>
  <c r="F43" i="132"/>
  <c r="F46" i="221"/>
  <c r="H15" i="211" s="1"/>
  <c r="N15" i="211" s="1"/>
  <c r="F47" i="221"/>
  <c r="I15" i="211" s="1"/>
  <c r="H9" i="211" l="1"/>
  <c r="I11" i="211"/>
  <c r="O11" i="211" s="1"/>
  <c r="H11" i="211"/>
  <c r="I9" i="211"/>
  <c r="F33" i="235"/>
  <c r="F35" i="235" s="1"/>
  <c r="F49" i="221"/>
  <c r="F51" i="221" s="1"/>
  <c r="A4" i="127"/>
  <c r="A4" i="121"/>
  <c r="A4" i="197"/>
  <c r="O9" i="211" l="1"/>
  <c r="J11" i="211"/>
  <c r="P11" i="211" s="1"/>
  <c r="F8" i="125" l="1"/>
  <c r="F11" i="125" s="1"/>
  <c r="F34" i="198"/>
  <c r="F42" i="198"/>
  <c r="I18" i="211" s="1"/>
  <c r="O18" i="211" s="1"/>
  <c r="F41" i="198"/>
  <c r="H18" i="211" s="1"/>
  <c r="N18" i="211" s="1"/>
  <c r="F27" i="198"/>
  <c r="F30" i="198" s="1"/>
  <c r="F18" i="211" s="1"/>
  <c r="L18" i="211" s="1"/>
  <c r="F21" i="198"/>
  <c r="F13" i="198"/>
  <c r="F12" i="198"/>
  <c r="F11" i="198"/>
  <c r="F9" i="198"/>
  <c r="F8" i="198"/>
  <c r="E20" i="197"/>
  <c r="E13" i="197"/>
  <c r="E6" i="211" s="1"/>
  <c r="F35" i="130"/>
  <c r="F34" i="130"/>
  <c r="F20" i="130"/>
  <c r="F23" i="130" s="1"/>
  <c r="F13" i="130"/>
  <c r="F16" i="130" s="1"/>
  <c r="E32" i="129"/>
  <c r="F32" i="129" s="1"/>
  <c r="H16" i="211" s="1"/>
  <c r="F18" i="129"/>
  <c r="F17" i="129"/>
  <c r="F12" i="129"/>
  <c r="F10" i="129"/>
  <c r="F9" i="129"/>
  <c r="F8" i="129"/>
  <c r="F30" i="127"/>
  <c r="F29" i="127"/>
  <c r="F15" i="127"/>
  <c r="F18" i="127" s="1"/>
  <c r="F8" i="127"/>
  <c r="F11" i="127" s="1"/>
  <c r="F30" i="125"/>
  <c r="F29" i="125"/>
  <c r="F15" i="125"/>
  <c r="F18" i="125" s="1"/>
  <c r="F33" i="121"/>
  <c r="F32" i="121"/>
  <c r="F25" i="121"/>
  <c r="F28" i="121" s="1"/>
  <c r="F18" i="121"/>
  <c r="F21" i="121" s="1"/>
  <c r="I13" i="211" l="1"/>
  <c r="O13" i="211" s="1"/>
  <c r="I7" i="211"/>
  <c r="O7" i="211" s="1"/>
  <c r="H7" i="211"/>
  <c r="I12" i="211"/>
  <c r="O12" i="211" s="1"/>
  <c r="H10" i="211"/>
  <c r="H12" i="211"/>
  <c r="O20" i="211"/>
  <c r="I10" i="211"/>
  <c r="O10" i="211" s="1"/>
  <c r="H13" i="211"/>
  <c r="F6" i="211"/>
  <c r="L6" i="211" s="1"/>
  <c r="F10" i="211"/>
  <c r="E10" i="211"/>
  <c r="F35" i="121"/>
  <c r="F37" i="121" s="1"/>
  <c r="E9" i="211"/>
  <c r="F34" i="129"/>
  <c r="F32" i="125"/>
  <c r="E33" i="197"/>
  <c r="F23" i="198"/>
  <c r="F13" i="129"/>
  <c r="F44" i="198"/>
  <c r="F37" i="130"/>
  <c r="F13" i="211"/>
  <c r="E12" i="211"/>
  <c r="F37" i="198"/>
  <c r="G18" i="211" s="1"/>
  <c r="M18" i="211" s="1"/>
  <c r="F12" i="211"/>
  <c r="F46" i="132"/>
  <c r="F29" i="132" s="1"/>
  <c r="F32" i="132" s="1"/>
  <c r="F7" i="211"/>
  <c r="F22" i="125"/>
  <c r="F32" i="127"/>
  <c r="F20" i="129"/>
  <c r="F16" i="211" s="1"/>
  <c r="L16" i="211" s="1"/>
  <c r="E7" i="211"/>
  <c r="E16" i="211" l="1"/>
  <c r="K16" i="211" s="1"/>
  <c r="F46" i="198"/>
  <c r="E18" i="211"/>
  <c r="F9" i="211"/>
  <c r="O21" i="211"/>
  <c r="G7" i="211"/>
  <c r="J7" i="211" s="1"/>
  <c r="K6" i="211"/>
  <c r="E13" i="211"/>
  <c r="F25" i="125"/>
  <c r="F34" i="125" s="1"/>
  <c r="K18" i="211" l="1"/>
  <c r="J18" i="211"/>
  <c r="P18" i="211" s="1"/>
  <c r="J15" i="211"/>
  <c r="P15" i="211" s="1"/>
  <c r="O15" i="211"/>
  <c r="N16" i="211"/>
  <c r="J16" i="211"/>
  <c r="P16" i="211" s="1"/>
  <c r="K20" i="211"/>
  <c r="P7" i="211"/>
  <c r="J20" i="211"/>
  <c r="P20" i="211" s="1"/>
  <c r="N6" i="211"/>
  <c r="G10" i="211"/>
  <c r="J10" i="211" s="1"/>
  <c r="P10" i="211" s="1"/>
  <c r="F22" i="127"/>
  <c r="F24" i="129" l="1"/>
  <c r="F25" i="127"/>
  <c r="F34" i="127" s="1"/>
  <c r="G12" i="211" l="1"/>
  <c r="J12" i="211" s="1"/>
  <c r="P12" i="211" s="1"/>
  <c r="F27" i="130"/>
  <c r="F27" i="129"/>
  <c r="G16" i="211" l="1"/>
  <c r="M16" i="211" s="1"/>
  <c r="F36" i="129"/>
  <c r="F30" i="130"/>
  <c r="F39" i="130" s="1"/>
  <c r="G13" i="211" l="1"/>
  <c r="J13" i="211" s="1"/>
  <c r="P13" i="211" s="1"/>
  <c r="F36" i="132"/>
  <c r="F39" i="132" l="1"/>
  <c r="F48" i="132" s="1"/>
  <c r="G9" i="211" l="1"/>
  <c r="J9" i="211" s="1"/>
  <c r="P9" i="211" s="1"/>
  <c r="N7" i="211" l="1"/>
  <c r="K7" i="211"/>
  <c r="L20" i="211"/>
  <c r="N20" i="211"/>
  <c r="M20" i="211"/>
  <c r="M7" i="211"/>
  <c r="L7" i="211"/>
  <c r="L11" i="211" l="1"/>
  <c r="K11" i="211"/>
  <c r="M11" i="211"/>
  <c r="N11" i="211"/>
  <c r="L9" i="211"/>
  <c r="K9" i="211"/>
  <c r="M9" i="211"/>
  <c r="N9" i="211"/>
  <c r="L13" i="211"/>
  <c r="N13" i="211"/>
  <c r="K13" i="211"/>
  <c r="M13" i="211"/>
  <c r="K10" i="211"/>
  <c r="L10" i="211"/>
  <c r="N10" i="211"/>
  <c r="M10" i="211"/>
  <c r="M12" i="211"/>
  <c r="K12" i="211"/>
  <c r="L12" i="211"/>
  <c r="N12" i="211"/>
  <c r="N21" i="211" l="1"/>
  <c r="L21" i="211"/>
  <c r="K21" i="211"/>
  <c r="E26" i="197"/>
  <c r="N46" i="211" l="1"/>
  <c r="O49" i="211" s="1"/>
  <c r="G6" i="211"/>
  <c r="J6" i="211" s="1"/>
  <c r="E35" i="197"/>
  <c r="P6" i="211" l="1"/>
  <c r="P21" i="211" s="1"/>
  <c r="N49" i="211"/>
  <c r="M6" i="211"/>
  <c r="M21" i="211" s="1"/>
  <c r="G9" i="251" l="1"/>
  <c r="D40" i="259"/>
</calcChain>
</file>

<file path=xl/sharedStrings.xml><?xml version="1.0" encoding="utf-8"?>
<sst xmlns="http://schemas.openxmlformats.org/spreadsheetml/2006/main" count="880" uniqueCount="272">
  <si>
    <t>ITEM</t>
  </si>
  <si>
    <t>DESCRIPCION</t>
  </si>
  <si>
    <t>UNIDAD</t>
  </si>
  <si>
    <t>CANTIDAD</t>
  </si>
  <si>
    <t>VALOR UNITARIO</t>
  </si>
  <si>
    <t>VALOR PARCIAL</t>
  </si>
  <si>
    <t>MATERIALES</t>
  </si>
  <si>
    <t>EQ. &amp; HERRAM.</t>
  </si>
  <si>
    <t>TRANSPORTE</t>
  </si>
  <si>
    <t>VR. UNITARIO</t>
  </si>
  <si>
    <t>VR. PARCIAL</t>
  </si>
  <si>
    <t>1.1</t>
  </si>
  <si>
    <t>UN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</si>
  <si>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</si>
  <si>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</si>
  <si>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</si>
  <si>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</si>
  <si>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</si>
  <si>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</si>
  <si>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</si>
  <si>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</si>
  <si>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</si>
  <si>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</si>
  <si>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</si>
  <si>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TOTAL COSTOS DIRECTOS</t>
  </si>
  <si>
    <t>ADMINISTRACIÓN</t>
  </si>
  <si>
    <t>IMPREVISTOS</t>
  </si>
  <si>
    <t>UTILIDAD</t>
  </si>
  <si>
    <t>TOTAL COSTOS INDIRECTOS (AIU)</t>
  </si>
  <si>
    <t>VALOR CONSTRUCCIÓN (COSTOS DIRECTOS +  COSTOS INDIRECTOS)</t>
  </si>
  <si>
    <t>VALOR TOTAL PROYECTO</t>
  </si>
  <si>
    <t>No. USUARIOS</t>
  </si>
  <si>
    <t>VALOR COSTO / USUARIO</t>
  </si>
  <si>
    <t>ANÁLISIS DE PRECIOS UNITARIOS</t>
  </si>
  <si>
    <t>ITEM:  1.1</t>
  </si>
  <si>
    <t>UNIDAD:</t>
  </si>
  <si>
    <t xml:space="preserve">  I.  MATERIALES</t>
  </si>
  <si>
    <t>Descripción</t>
  </si>
  <si>
    <t>Unidad</t>
  </si>
  <si>
    <t>Cantidad</t>
  </si>
  <si>
    <t>Vr. Unitario</t>
  </si>
  <si>
    <t>Vr. Parcial</t>
  </si>
  <si>
    <t>SUBTOTAL:</t>
  </si>
  <si>
    <t xml:space="preserve"> II.  EQUIPO Y HERRAMIENTA</t>
  </si>
  <si>
    <t>Tarifa/día</t>
  </si>
  <si>
    <t>Rendimiento</t>
  </si>
  <si>
    <t>GPS</t>
  </si>
  <si>
    <t>III.  TRANSPORTE</t>
  </si>
  <si>
    <t>No. Personas</t>
  </si>
  <si>
    <t>Tarifa / Persona</t>
  </si>
  <si>
    <t xml:space="preserve">IV.  MANO DE OBRA </t>
  </si>
  <si>
    <t>Jornal</t>
  </si>
  <si>
    <t>Fac. Pres.</t>
  </si>
  <si>
    <t xml:space="preserve">TOTAL COSTO DIRECTO: </t>
  </si>
  <si>
    <t>ML</t>
  </si>
  <si>
    <t>Tipo</t>
  </si>
  <si>
    <t>Herramienta menor</t>
  </si>
  <si>
    <t>Peso</t>
  </si>
  <si>
    <t>Tarifa / Kg</t>
  </si>
  <si>
    <t>KG</t>
  </si>
  <si>
    <t>Electricista</t>
  </si>
  <si>
    <t>Ayudante</t>
  </si>
  <si>
    <t>ITEM:  2.1</t>
  </si>
  <si>
    <t>ITEM:  3.1</t>
  </si>
  <si>
    <t>Tablero de distribución 1Ø - 3H de 4 circuitos</t>
  </si>
  <si>
    <t>Tornillo metálico galvanizado 1/4" x 1" con arandela</t>
  </si>
  <si>
    <t>Tomacorriente doble con polo a tierra</t>
  </si>
  <si>
    <t>Plafón de losa</t>
  </si>
  <si>
    <t>Interruptor sencillo</t>
  </si>
  <si>
    <t>Item</t>
  </si>
  <si>
    <t>No. Meses</t>
  </si>
  <si>
    <t>Valor</t>
  </si>
  <si>
    <t>Total</t>
  </si>
  <si>
    <t>% Dedicación</t>
  </si>
  <si>
    <t>Factor Prestacional</t>
  </si>
  <si>
    <t>Salario Mensual</t>
  </si>
  <si>
    <t>Auxilio Transporte</t>
  </si>
  <si>
    <t xml:space="preserve">https://www.computrabajo.com.co/salarios/abogadoa </t>
  </si>
  <si>
    <t>1. COSTOS DE PERSONAL</t>
  </si>
  <si>
    <t xml:space="preserve">https://www.computrabajo.com.co/salarios/asistentea-administrativo </t>
  </si>
  <si>
    <t>Costos de personal</t>
  </si>
  <si>
    <t>Viáticos</t>
  </si>
  <si>
    <t>Día</t>
  </si>
  <si>
    <t>Mes</t>
  </si>
  <si>
    <t>Implementar y poner en funcionamiento equipos para la operación fotovoltaica</t>
  </si>
  <si>
    <t>Implementar Sistema de medición y gestión de energía</t>
  </si>
  <si>
    <t>Implementar Instalaciones Internas</t>
  </si>
  <si>
    <t>Coordinador de Gerencia</t>
  </si>
  <si>
    <t xml:space="preserve">https://www.computrabajo.com.co/salarios/gerente-de-proyectos </t>
  </si>
  <si>
    <t>Profesional Técnico</t>
  </si>
  <si>
    <t xml:space="preserve">https://www.computrabajo.com.co/salarios/asesoresas-profesionales </t>
  </si>
  <si>
    <t>Profesional de Control</t>
  </si>
  <si>
    <t>Profesional Jurídico</t>
  </si>
  <si>
    <t>Profesional Control Documental</t>
  </si>
  <si>
    <t>Profesional Juridico (Esp.Licitaciones)</t>
  </si>
  <si>
    <t xml:space="preserve">https://www.computrabajo.com.co/salarios/especialista </t>
  </si>
  <si>
    <t>Profesional Tecnico 1 (Esp. Licitaciones)</t>
  </si>
  <si>
    <t>Profesional Financiero</t>
  </si>
  <si>
    <t xml:space="preserve">https://www.computrabajo.com.co/salarios/financieroa </t>
  </si>
  <si>
    <t>Asistente administrativo y contable</t>
  </si>
  <si>
    <t>Subtotal Costos de Personal</t>
  </si>
  <si>
    <t>Valor Total Costos de Personal</t>
  </si>
  <si>
    <t>2. COSTOS INDIRECTOS</t>
  </si>
  <si>
    <t>Costo</t>
  </si>
  <si>
    <t>Tiempo</t>
  </si>
  <si>
    <t>Valor Parcial</t>
  </si>
  <si>
    <t>2.1.1</t>
  </si>
  <si>
    <t>Costos de alquiler de equipos, transporte y oficina</t>
  </si>
  <si>
    <t>2.2.1</t>
  </si>
  <si>
    <t>Camioneta</t>
  </si>
  <si>
    <t>2.2.2</t>
  </si>
  <si>
    <t>Oficina</t>
  </si>
  <si>
    <t>Costos varios</t>
  </si>
  <si>
    <t>2.3.1</t>
  </si>
  <si>
    <t>Informes, papelería, reproducciòn de documentos, planos, fotografias.</t>
  </si>
  <si>
    <t>2.3.2</t>
  </si>
  <si>
    <t>Comunicaciones (telefonía fija o celular, fax, correo, etc.)</t>
  </si>
  <si>
    <t>2.3.3</t>
  </si>
  <si>
    <t>Alquiler de Software Project Professional 2016 o superior</t>
  </si>
  <si>
    <t>2.3.4</t>
  </si>
  <si>
    <t>Alquiler licencia software AutoCAD 3D</t>
  </si>
  <si>
    <t>Valor Total Costos Indirectos</t>
  </si>
  <si>
    <t>RESUMEN COSTOS GERENCIA</t>
  </si>
  <si>
    <t>Costos Indirectos</t>
  </si>
  <si>
    <t>Valor Total Costos (1 + 2)</t>
  </si>
  <si>
    <t>Honorarios y retribución (5% * 3)</t>
  </si>
  <si>
    <t>Subtotal Gerencia (3 + 4)</t>
  </si>
  <si>
    <t>IVA (19% * 5)</t>
  </si>
  <si>
    <t>Valor Total Gerencia (5 + 6)</t>
  </si>
  <si>
    <t>COSTO FIDUCIA</t>
  </si>
  <si>
    <t>CONCEPTO</t>
  </si>
  <si>
    <t>COSTO
($)</t>
  </si>
  <si>
    <t>TIEMPO TOTAL</t>
  </si>
  <si>
    <t>VALOR PARCIAL
($)</t>
  </si>
  <si>
    <t>Contrato fiduciario año 2024</t>
  </si>
  <si>
    <t>Contrato fiduciario año 2025</t>
  </si>
  <si>
    <t>IVA:   19%</t>
  </si>
  <si>
    <t>TOTAL CONTRATO FIDUCIARIO</t>
  </si>
  <si>
    <t>IVA SOBRE LA UTILIDAD (19%)</t>
  </si>
  <si>
    <t>GERENCIA DE PROYECTO</t>
  </si>
  <si>
    <t>febrero 15 de 2024</t>
  </si>
  <si>
    <t>4,1</t>
  </si>
  <si>
    <t>MANO DE OBRA CALIFICADA</t>
  </si>
  <si>
    <t>MANO DE OBRA NO CALIFICADA</t>
  </si>
  <si>
    <t>Contrato fiduciario año 2026</t>
  </si>
  <si>
    <t>Servidor (Pantalla-Teclado-Mouse)</t>
  </si>
  <si>
    <t>ITEM:  4.1</t>
  </si>
  <si>
    <t>ITEM:  2.2</t>
  </si>
  <si>
    <t xml:space="preserve">Elaboro:     </t>
  </si>
  <si>
    <t>Firma:</t>
  </si>
  <si>
    <t xml:space="preserve">Cedula No: </t>
  </si>
  <si>
    <t>Suministro, transporte e instalación de Panel Solar de 670 W Mono PERC ( 3 unidades) incluido en TIER-1 incluye, cable solar XLPE 6mm2, par de conectores MC4 y caja de conexión IP68 con diodos de paso con las siguientes características: ƞ ≥ 20%; tolerancia
+3% condiciones  STC.  Garantía de producción a 12 años  ≥ 90% y ≥ 80% a 25 años, temperatura  de  trabajo  de  -40ºC  +80ºC,  IEC61205.  Certificación  de  conformidad  de producto RETIE</t>
  </si>
  <si>
    <t>Suministro e instalación de gabinete autosoportado en lámina galvanizada de 598 mm de ancho  x  840  mm  de  alto  x  460  mm  de  fondo  en  lámina  CR  calibre  18,  con 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 horizontal  superior  del  armario,  deben  poseer  una  agarradera  que  facilite  su accionamiento y las bisagras deben ser galvanizadas, cromadas, niqueladas o en acero inoxidable, bronce o aluminio suficientemente fuertes para asegurar rígidamente la puerta de la estructura e instaladas sin que pierdan el recubrimiento protector IP 33.
El   encerramiento  metálico  deberá  estar   debidamente  marcado   y  cumplir   con   los requerimientos mínimos de seguridad definidos por el RETIE numeral 20.23.</t>
  </si>
  <si>
    <t>Suministro  e  instalación  de  regulador  (controlador)  de  carga,  50A/48V  MPPT  Solar, eficiencia mínima del 96%, debe ser apto para cargar baterías tipo LiFePO4. Con todas las protecciones eléctricas necesarias en caso de sobrecarga, cortocircuito, advertencia de alto voltaje</t>
  </si>
  <si>
    <t>Suministro e Instalación de batería de ión - litio tipo fosfato de hierro (LiFePO4) de ciclo profundo de 120 Ah – 51.2 VDC - ≥6000 ciclos hasta el 80% DOD, con BMS integrado</t>
  </si>
  <si>
    <t>Suministro e instalación de inversor tipo "off-grid" onda senoidal pura, potencia de 2000 W, 48 VDC entrada - 120 VAC salida, f=60 Hz, debe garantizar protección y desconexión por bajo voltaje en la batería, protección contra sobrecarga</t>
  </si>
  <si>
    <t>Estructura de soporte para paneles solares</t>
  </si>
  <si>
    <t>Cámara y comunicaciones</t>
  </si>
  <si>
    <t>Topógrafo</t>
  </si>
  <si>
    <t>Alquiler motocicleta con conductor, valor diario</t>
  </si>
  <si>
    <t>ITEM:  1.2</t>
  </si>
  <si>
    <t>Módulo solar fotovoltaico monocristalino tipo PERC "Half Cell" TIER 1 de 670 Wp</t>
  </si>
  <si>
    <t>Conector MC4 (Macho ó Hembra)</t>
  </si>
  <si>
    <t>Caja de conexión IP 68</t>
  </si>
  <si>
    <t>Borna para ponchar varios calibres y terminales</t>
  </si>
  <si>
    <t>Cable Cu solar XLPE 6mm 1kV 120ºC</t>
  </si>
  <si>
    <t>ITEM:  1.3</t>
  </si>
  <si>
    <t>Cinta roja</t>
  </si>
  <si>
    <t>Tubería conduit PVC tipo A 3/4"</t>
  </si>
  <si>
    <t>Uniones, curvas y terminales IMC. Varios calibres</t>
  </si>
  <si>
    <t>Tuberia conduit IMC 3/4"</t>
  </si>
  <si>
    <t>Unión conduit metalica EMT 3/4"</t>
  </si>
  <si>
    <t>Terminal conduit metalica EMT 3/4"</t>
  </si>
  <si>
    <t>Curva 90 x 3/4 pulgada conduit PVC</t>
  </si>
  <si>
    <t>Cable Cu THHN 6 AWG</t>
  </si>
  <si>
    <t>Cable Cu solar XLPE 10 AWG 1kV 120 °C</t>
  </si>
  <si>
    <t>ITEM:  1.4</t>
  </si>
  <si>
    <t>JG</t>
  </si>
  <si>
    <t>Barra bornera tierra con soporte plástico riel din de 10 cm</t>
  </si>
  <si>
    <t>Barra de cobre 12x2x100 mm (incluye aisladores)</t>
  </si>
  <si>
    <t>Canaleta ranurada dexon 25 x 40 mm</t>
  </si>
  <si>
    <t>Cinta de amarre dexon 10 cm color blanco</t>
  </si>
  <si>
    <t>Gabinete metálico con puerta y chapa para equipos y conexiones DC/AC de 598 mm de ancho, 840 mm de alto, 460 cm de fondo (incluye doblefondo, angeos, diseño y fabricación a la medida de los componentes), con soporte interior para batería 48V/100Ah)</t>
  </si>
  <si>
    <t>Marcador tipo anillo ar2 (+, -, L, N,T) x 20 Piezas</t>
  </si>
  <si>
    <t>Tornillo autoperforante de cabeza estrella 1/4" x 1/4"</t>
  </si>
  <si>
    <t>Riel DIN 35 mm x 7.5 mm</t>
  </si>
  <si>
    <t>DPS Tipo 2 500 Uc Up 2,5 kV 18-40 kA</t>
  </si>
  <si>
    <t>Interruptor termomagnético 30A 2P 500 VDC 6 Ka</t>
  </si>
  <si>
    <t>Interruptor termomagnético 50A 2P 500 VDC 6 Ka</t>
  </si>
  <si>
    <t>Interruptor termomagnético 25A 2P 120/240V VAC 10 Ka</t>
  </si>
  <si>
    <t>Cable Cu THHN 10 AWG</t>
  </si>
  <si>
    <t>Cable Cu THHN 8 AWG</t>
  </si>
  <si>
    <t>ITEM:  1.5</t>
  </si>
  <si>
    <t>Controlador de carga MPPT 48 VDC capacidad 50 A</t>
  </si>
  <si>
    <t>ITEM:  1.6</t>
  </si>
  <si>
    <t>Terminales para batería. Par</t>
  </si>
  <si>
    <t>ITEM:   1.7</t>
  </si>
  <si>
    <t>Inversor de onda senoidal pura 48 VDC / 120 VAC - 2000 VA, FP=1</t>
  </si>
  <si>
    <t>ITEM:  1.8</t>
  </si>
  <si>
    <t>Varilla de cobre 5/8 x 2.4 m</t>
  </si>
  <si>
    <t>Caja de inspección 30x30 cm con tapa</t>
  </si>
  <si>
    <t>Bentonita mejorada</t>
  </si>
  <si>
    <t>BULTO</t>
  </si>
  <si>
    <t>m3</t>
  </si>
  <si>
    <t>L</t>
  </si>
  <si>
    <t>kg</t>
  </si>
  <si>
    <t>Concreto (21 Mpa)</t>
  </si>
  <si>
    <t>Agregado fino para concreto (tamaño máximo 4,75mm - arena natural o trituración de roca, gravas, y/o escorias)</t>
  </si>
  <si>
    <t>Agregado grueso (grava, grava triturada y/o roca triturada)</t>
  </si>
  <si>
    <t>Agua</t>
  </si>
  <si>
    <t>Cemento hidráulico tipo ART</t>
  </si>
  <si>
    <t>Desperdicio 5%</t>
  </si>
  <si>
    <t>Acero de refuerzo estructural</t>
  </si>
  <si>
    <t>Desperdicio 15%</t>
  </si>
  <si>
    <t>Estructura de soporte</t>
  </si>
  <si>
    <t>Platina ASTM A36 300x300, e=9,53mm</t>
  </si>
  <si>
    <t>Platina ASTM A36 200 x 50, e=6,35mm</t>
  </si>
  <si>
    <t>Soldadura electrodo E7018</t>
  </si>
  <si>
    <t>Perno ASTM A325 galvanizado 3/8", L=8"</t>
  </si>
  <si>
    <t>Tornillo metálico galvanizado 13x38mm</t>
  </si>
  <si>
    <t>Poste en poliéster reforzado con fibra de vidrio (PRFV) ASCE 104/ASTM D4923, h=4m, 510kgf.</t>
  </si>
  <si>
    <t>m2</t>
  </si>
  <si>
    <t>HORA</t>
  </si>
  <si>
    <t>Pasaje terrestre</t>
  </si>
  <si>
    <t>Medidor Prepago 120V 5-80A</t>
  </si>
  <si>
    <t>Aplicativo servidor de captura datalogger</t>
  </si>
  <si>
    <t>Entrenamiento y puesta en marcha plataforma (virtual)</t>
  </si>
  <si>
    <t>Entrenamiento y puesta en marcha servidor de captura (virtual)</t>
  </si>
  <si>
    <t>Interruptor termomagnético enchufable 1 x 20 A, 120 VAC - 10 KA</t>
  </si>
  <si>
    <t>Caja PVC 4" x 4" con tapa lisa</t>
  </si>
  <si>
    <t>Conector tipo resorte No 12 AWG</t>
  </si>
  <si>
    <t>Cable Cu THHN 12 AWG</t>
  </si>
  <si>
    <t>Caja PVC Octagonal</t>
  </si>
  <si>
    <t>Abrazadera metálica galvanizada doble ala 3/4"</t>
  </si>
  <si>
    <t>Caja PVC 2" x 4"</t>
  </si>
  <si>
    <t>Barraje de cobre tropicalizado de 30 A para 6 conexiones</t>
  </si>
  <si>
    <t>Tubo conduit metalico EMT 3/4"</t>
  </si>
  <si>
    <t>ok</t>
  </si>
  <si>
    <t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color verde 6 AWG THHN y accesorios de conexión.</t>
  </si>
  <si>
    <t>Suministro e instalación de poste reforzado en fibra de vidrio de h=4m, 510kgf. contiene: tapa  en  la  cima  y  base,  soporte  metálico  galvanizado  fijo  para  3  paneles  solares  y cimentación en concreto reforzado según diseño (Incluye excavación).</t>
  </si>
  <si>
    <t>Excavación de zanja para acometida principal en zona verde, de 20 cm de ancho x 60 cm de  profundidad  y  hasta  3  m  de  longitud.  Se  utilizará  para  relleno,  el  mismo  material excavado.</t>
  </si>
  <si>
    <t>Suministro e instalación de medidor prepago monofásico bifilar 5 (80) A, 120 V, calibrado, incluye sistema de  gestión de recaudo y equipos de comunicación standalone</t>
  </si>
  <si>
    <t>REALIZAR GESTION SOCIAL (% CON RESPECTO A LOS COSTOS DIRECTOS)</t>
  </si>
  <si>
    <t>IMPLEMENTAR PLAN DE MANEJO AMBIENTAL (% CON RESPECTO A LOS COSTOS DIRECTOS)</t>
  </si>
  <si>
    <t>Realizar Replanteo de obra</t>
  </si>
  <si>
    <t>Carga terrestre desde Bogotá D.C. hasta Usuario, incluye cargues, descargues, cruces de río, transporte semoviente, transporte fluvia, transporte en vehículo de carga pesada y liviano y cualquier otro tranposte.</t>
  </si>
  <si>
    <t>Cable Cu THHN 8 AWG Verde</t>
  </si>
  <si>
    <t>Cable Cu THHN 6 AWG Verde</t>
  </si>
  <si>
    <t>Soldadura exotermina 115 gr</t>
  </si>
  <si>
    <t>Ángulo galvanizado 35x35x3 mm 
(1-1/2"x1-1/2"x1/8")
ASTM A572, Gr. 50</t>
  </si>
  <si>
    <t>Ángulo galvanizado 50x50x6,35 mm
(2"x2"x1/4")
ASTM A572, Gr. 50</t>
  </si>
  <si>
    <t>Ángulo galvanizado 60x60x6,35 mm
(2-1/2"x2-1/2"x1/4")
ASTM A572, Gr. 50</t>
  </si>
  <si>
    <t xml:space="preserve">Carga Material Cantera hasta Veredas </t>
  </si>
  <si>
    <t>Caja medidor pequeña con interruptor magnetico</t>
  </si>
  <si>
    <t>Datasol DC Wifi (inlcuye 2 tarjetas Mifare)</t>
  </si>
  <si>
    <t>App Software Android Lectura informacion medidores (Hasta 4 Dispositivos)</t>
  </si>
  <si>
    <t xml:space="preserve">Plataforma de Recaudo </t>
  </si>
  <si>
    <t>Datafono Telpo  Local</t>
  </si>
  <si>
    <t xml:space="preserve"> Software Datafono Telpo Local</t>
  </si>
  <si>
    <t>Datafono Telpo  Viajero</t>
  </si>
  <si>
    <t xml:space="preserve"> Software Datafono Telpo Viajero</t>
  </si>
  <si>
    <t>UPS  Servidor</t>
  </si>
  <si>
    <t>Herramienta Menor Electricista</t>
  </si>
  <si>
    <t xml:space="preserve">INSTALACIÓN DE SOLUCIONES INDIVIDUALES FOTOVOLTAICAS PARA LA GENERACIÓN DE ENERGÍA ELÉCTRICA EN ZONA RURAL DISPERSA DEL MUNICIPIO DE PAÉZ EN EL DEPARTAMENTO DEL CAUCA </t>
  </si>
  <si>
    <t>Sistema de puesta a tierra Instalación tipo I con una varilla de cobre 5/8" x 2,4m, bajante en cable de cobre desnudo temple duro o verde Nº 6, con soldadura exotérmica y tratamiento de suelos, caja de inspección de 30 x 30 cm.</t>
  </si>
  <si>
    <t>Instalaciones  Internas  Tipo I que  incluyan  4  salidas  de  alumbrado  y  4  tomacorrientes.  Se considera implementación de hasta 20 metros de tubería EMT de 3/4" y hasta 66 mts de cable de cobre aislado THHN No. 12 AWG</t>
  </si>
  <si>
    <t>Batería de LiFePO4 6.1 kWh - 48V - 120 Ah,6000 ciclos con DOD 80%, incluido BMS</t>
  </si>
  <si>
    <t>|</t>
  </si>
  <si>
    <t>Malla electrosoldada 150x150x5mm ASTM 706</t>
  </si>
  <si>
    <t>Soldador</t>
  </si>
  <si>
    <t>Herramienta electricista</t>
  </si>
  <si>
    <t>CONSTRUCCIÓN DE PROYECTO PARA DAR SOLUCIÓN ENERGÉTICA SOSTENIBLE A COMUNIDADES EN LA ZONA RURAL DEL MUNICIPIO DE PÁEZ (56 Usuarios),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</si>
</sst>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;\-&quot;$&quot;#,##0.0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#,##0.000"/>
    <numFmt numFmtId="171" formatCode="#,##0.0"/>
    <numFmt numFmtId="172" formatCode="&quot;$&quot;\ #,##0.00"/>
    <numFmt numFmtId="173" formatCode="_-[$$-240A]* #,##0_-;\-[$$-240A]* #,##0_-;_-[$$-240A]* &quot;-&quot;_-;_-@_-"/>
    <numFmt numFmtId="174" formatCode="_-[$$-240A]* #,##0.00_-;\-[$$-240A]* #,##0.00_-;_-[$$-240A]* &quot;-&quot;??_-;_-@_-"/>
    <numFmt numFmtId="175" formatCode="_-[$$-240A]* #,##0_-;\-[$$-240A]* #,##0_-;_-[$$-240A]* &quot;-&quot;??_-;_-@_-"/>
    <numFmt numFmtId="176" formatCode="0.0%"/>
    <numFmt numFmtId="177" formatCode="_(* #,##0.00_);_(* \(#,##0.00\);_(* &quot;-&quot;??_);_(@_)"/>
    <numFmt numFmtId="178" formatCode="&quot;No. &quot;#,##0"/>
    <numFmt numFmtId="179" formatCode="0.0000"/>
    <numFmt numFmtId="180" formatCode="_-[$$-240A]\ * #,##0.00_-;\-[$$-240A]\ * #,##0.00_-;_-[$$-240A]\ * &quot;-&quot;??_-;_-@_-"/>
    <numFmt numFmtId="181" formatCode="0.0"/>
    <numFmt numFmtId="182" formatCode="#,##0_ ;\-#,##0\ "/>
    <numFmt numFmtId="183" formatCode="&quot;$&quot;\ #,##0"/>
    <numFmt numFmtId="184" formatCode="_(&quot;$&quot;* #,##0_);_(&quot;$&quot;* \(#,##0\);_(&quot;$&quot;* &quot;-&quot;??_);_(@_)"/>
    <numFmt numFmtId="185" formatCode="0.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D8D8D8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/>
      <top style="thin">
        <color indexed="64"/>
      </top>
      <bottom style="thin">
        <color rgb="FF00B050"/>
      </bottom>
      <diagonal/>
    </border>
    <border>
      <left/>
      <right/>
      <top style="thin">
        <color indexed="64"/>
      </top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9" fontId="8" fillId="0" borderId="0" applyFont="0" applyFill="0" applyBorder="0" applyAlignment="0" applyProtection="0"/>
    <xf numFmtId="0" fontId="8" fillId="0" borderId="0"/>
    <xf numFmtId="9" fontId="14" fillId="0" borderId="0" applyFont="0" applyFill="0" applyBorder="0" applyAlignment="0" applyProtection="0"/>
    <xf numFmtId="0" fontId="8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177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5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7" fontId="0" fillId="0" borderId="0" xfId="0" applyNumberFormat="1"/>
    <xf numFmtId="167" fontId="9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justify" vertical="center" wrapText="1"/>
    </xf>
    <xf numFmtId="167" fontId="9" fillId="0" borderId="2" xfId="0" applyNumberFormat="1" applyFont="1" applyBorder="1" applyAlignment="1">
      <alignment horizontal="right" vertical="center"/>
    </xf>
    <xf numFmtId="0" fontId="8" fillId="0" borderId="0" xfId="2"/>
    <xf numFmtId="0" fontId="9" fillId="0" borderId="0" xfId="2" applyFont="1" applyAlignment="1">
      <alignment horizontal="left" vertical="center"/>
    </xf>
    <xf numFmtId="0" fontId="8" fillId="0" borderId="0" xfId="2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quotePrefix="1" applyFont="1" applyAlignment="1">
      <alignment horizontal="left"/>
    </xf>
    <xf numFmtId="0" fontId="9" fillId="0" borderId="0" xfId="2" applyFont="1" applyAlignment="1">
      <alignment horizontal="right"/>
    </xf>
    <xf numFmtId="0" fontId="9" fillId="0" borderId="1" xfId="2" applyFont="1" applyBorder="1"/>
    <xf numFmtId="0" fontId="9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8" fillId="0" borderId="1" xfId="2" applyBorder="1" applyAlignment="1">
      <alignment horizontal="center" vertical="center" wrapText="1"/>
    </xf>
    <xf numFmtId="3" fontId="8" fillId="0" borderId="1" xfId="2" applyNumberFormat="1" applyBorder="1" applyAlignment="1">
      <alignment horizontal="center" vertical="center" wrapText="1"/>
    </xf>
    <xf numFmtId="0" fontId="8" fillId="0" borderId="3" xfId="2" applyBorder="1" applyAlignment="1">
      <alignment horizontal="left"/>
    </xf>
    <xf numFmtId="0" fontId="8" fillId="0" borderId="1" xfId="2" applyBorder="1" applyAlignment="1">
      <alignment horizontal="center"/>
    </xf>
    <xf numFmtId="3" fontId="8" fillId="0" borderId="1" xfId="2" applyNumberFormat="1" applyBorder="1" applyAlignment="1">
      <alignment horizontal="center"/>
    </xf>
    <xf numFmtId="4" fontId="8" fillId="0" borderId="1" xfId="2" applyNumberFormat="1" applyBorder="1" applyAlignment="1">
      <alignment horizontal="right"/>
    </xf>
    <xf numFmtId="0" fontId="9" fillId="0" borderId="0" xfId="2" applyFont="1"/>
    <xf numFmtId="0" fontId="9" fillId="0" borderId="1" xfId="2" applyFont="1" applyBorder="1" applyAlignment="1">
      <alignment horizontal="right"/>
    </xf>
    <xf numFmtId="3" fontId="9" fillId="0" borderId="1" xfId="2" applyNumberFormat="1" applyFont="1" applyBorder="1" applyAlignment="1">
      <alignment horizontal="right"/>
    </xf>
    <xf numFmtId="0" fontId="9" fillId="0" borderId="4" xfId="2" applyFont="1" applyBorder="1"/>
    <xf numFmtId="3" fontId="8" fillId="0" borderId="1" xfId="2" applyNumberFormat="1" applyBorder="1" applyAlignment="1">
      <alignment horizontal="right"/>
    </xf>
    <xf numFmtId="4" fontId="8" fillId="0" borderId="1" xfId="2" applyNumberFormat="1" applyBorder="1" applyAlignment="1">
      <alignment horizontal="center"/>
    </xf>
    <xf numFmtId="3" fontId="8" fillId="0" borderId="0" xfId="2" applyNumberFormat="1" applyAlignment="1">
      <alignment horizontal="right"/>
    </xf>
    <xf numFmtId="3" fontId="8" fillId="0" borderId="0" xfId="2" applyNumberFormat="1"/>
    <xf numFmtId="3" fontId="9" fillId="0" borderId="1" xfId="2" applyNumberFormat="1" applyFont="1" applyBorder="1" applyAlignment="1">
      <alignment horizontal="center"/>
    </xf>
    <xf numFmtId="0" fontId="8" fillId="0" borderId="1" xfId="2" applyBorder="1" applyAlignment="1">
      <alignment horizontal="justify" vertical="center" wrapText="1"/>
    </xf>
    <xf numFmtId="0" fontId="8" fillId="0" borderId="1" xfId="2" applyBorder="1" applyAlignment="1">
      <alignment horizontal="center" vertical="center"/>
    </xf>
    <xf numFmtId="3" fontId="8" fillId="0" borderId="1" xfId="2" applyNumberFormat="1" applyBorder="1" applyAlignment="1">
      <alignment horizontal="center" vertical="center"/>
    </xf>
    <xf numFmtId="0" fontId="9" fillId="0" borderId="5" xfId="2" applyFont="1" applyBorder="1" applyAlignment="1">
      <alignment horizontal="right"/>
    </xf>
    <xf numFmtId="3" fontId="8" fillId="0" borderId="0" xfId="2" applyNumberForma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1" xfId="2" applyBorder="1"/>
    <xf numFmtId="0" fontId="8" fillId="0" borderId="1" xfId="2" applyBorder="1" applyAlignment="1">
      <alignment horizontal="left"/>
    </xf>
    <xf numFmtId="170" fontId="8" fillId="0" borderId="1" xfId="2" applyNumberFormat="1" applyBorder="1" applyAlignment="1">
      <alignment horizontal="right"/>
    </xf>
    <xf numFmtId="0" fontId="8" fillId="0" borderId="0" xfId="2" applyAlignment="1">
      <alignment horizontal="center"/>
    </xf>
    <xf numFmtId="172" fontId="8" fillId="0" borderId="0" xfId="2" applyNumberFormat="1"/>
    <xf numFmtId="0" fontId="8" fillId="0" borderId="0" xfId="0" applyFont="1"/>
    <xf numFmtId="167" fontId="9" fillId="3" borderId="2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3" fontId="8" fillId="0" borderId="1" xfId="0" applyNumberFormat="1" applyFont="1" applyBorder="1"/>
    <xf numFmtId="17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right"/>
    </xf>
    <xf numFmtId="173" fontId="9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9" fillId="0" borderId="4" xfId="0" applyFont="1" applyBorder="1"/>
    <xf numFmtId="3" fontId="9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173" fontId="8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3" fontId="8" fillId="0" borderId="0" xfId="0" applyNumberFormat="1" applyFont="1"/>
    <xf numFmtId="173" fontId="9" fillId="0" borderId="1" xfId="0" applyNumberFormat="1" applyFont="1" applyBorder="1" applyAlignment="1">
      <alignment horizontal="right" vertical="center"/>
    </xf>
    <xf numFmtId="175" fontId="8" fillId="0" borderId="1" xfId="1" applyNumberFormat="1" applyBorder="1" applyAlignment="1">
      <alignment horizontal="center" vertical="center"/>
    </xf>
    <xf numFmtId="175" fontId="8" fillId="0" borderId="1" xfId="1" applyNumberFormat="1" applyBorder="1" applyAlignment="1">
      <alignment horizontal="right" vertical="center"/>
    </xf>
    <xf numFmtId="174" fontId="8" fillId="0" borderId="1" xfId="2" applyNumberFormat="1" applyBorder="1" applyAlignment="1">
      <alignment horizontal="right"/>
    </xf>
    <xf numFmtId="175" fontId="8" fillId="0" borderId="1" xfId="2" applyNumberFormat="1" applyBorder="1" applyAlignment="1">
      <alignment horizontal="right" vertical="center"/>
    </xf>
    <xf numFmtId="175" fontId="8" fillId="0" borderId="1" xfId="2" applyNumberFormat="1" applyBorder="1" applyAlignment="1">
      <alignment horizontal="right"/>
    </xf>
    <xf numFmtId="175" fontId="9" fillId="0" borderId="1" xfId="2" applyNumberFormat="1" applyFont="1" applyBorder="1" applyAlignment="1">
      <alignment horizontal="right"/>
    </xf>
    <xf numFmtId="175" fontId="9" fillId="0" borderId="1" xfId="2" applyNumberFormat="1" applyFont="1" applyBorder="1" applyAlignment="1">
      <alignment horizontal="right" vertical="center"/>
    </xf>
    <xf numFmtId="175" fontId="8" fillId="0" borderId="0" xfId="2" applyNumberFormat="1"/>
    <xf numFmtId="175" fontId="8" fillId="0" borderId="1" xfId="2" applyNumberFormat="1" applyBorder="1" applyAlignment="1">
      <alignment horizontal="center"/>
    </xf>
    <xf numFmtId="175" fontId="9" fillId="0" borderId="0" xfId="2" applyNumberFormat="1" applyFont="1" applyAlignment="1">
      <alignment horizontal="right"/>
    </xf>
    <xf numFmtId="175" fontId="8" fillId="0" borderId="1" xfId="2" applyNumberFormat="1" applyBorder="1" applyAlignment="1">
      <alignment horizontal="right" vertical="center" wrapText="1"/>
    </xf>
    <xf numFmtId="175" fontId="8" fillId="0" borderId="1" xfId="2" applyNumberFormat="1" applyBorder="1"/>
    <xf numFmtId="175" fontId="8" fillId="0" borderId="1" xfId="2" applyNumberFormat="1" applyBorder="1" applyAlignment="1">
      <alignment vertical="center"/>
    </xf>
    <xf numFmtId="175" fontId="9" fillId="0" borderId="5" xfId="2" applyNumberFormat="1" applyFont="1" applyBorder="1" applyAlignment="1">
      <alignment horizontal="right"/>
    </xf>
    <xf numFmtId="0" fontId="8" fillId="0" borderId="3" xfId="2" applyBorder="1" applyAlignment="1">
      <alignment horizontal="justify" vertical="center"/>
    </xf>
    <xf numFmtId="175" fontId="8" fillId="0" borderId="1" xfId="2" applyNumberFormat="1" applyBorder="1" applyAlignment="1">
      <alignment horizontal="justify" vertical="center"/>
    </xf>
    <xf numFmtId="175" fontId="8" fillId="0" borderId="1" xfId="2" applyNumberForma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1" fontId="8" fillId="0" borderId="1" xfId="2" applyNumberFormat="1" applyBorder="1" applyAlignment="1">
      <alignment horizontal="center"/>
    </xf>
    <xf numFmtId="0" fontId="0" fillId="8" borderId="0" xfId="0" applyFill="1" applyAlignment="1">
      <alignment vertical="center"/>
    </xf>
    <xf numFmtId="3" fontId="8" fillId="0" borderId="1" xfId="0" applyNumberFormat="1" applyFont="1" applyBorder="1" applyAlignment="1">
      <alignment horizontal="center"/>
    </xf>
    <xf numFmtId="174" fontId="8" fillId="0" borderId="0" xfId="2" applyNumberFormat="1"/>
    <xf numFmtId="42" fontId="9" fillId="0" borderId="1" xfId="2" applyNumberFormat="1" applyFont="1" applyBorder="1" applyAlignment="1">
      <alignment horizontal="right"/>
    </xf>
    <xf numFmtId="10" fontId="0" fillId="0" borderId="0" xfId="3" applyNumberFormat="1" applyFont="1"/>
    <xf numFmtId="1" fontId="0" fillId="0" borderId="0" xfId="0" applyNumberFormat="1"/>
    <xf numFmtId="176" fontId="9" fillId="0" borderId="2" xfId="3" applyNumberFormat="1" applyFont="1" applyFill="1" applyBorder="1" applyAlignment="1">
      <alignment horizontal="right" vertical="center"/>
    </xf>
    <xf numFmtId="44" fontId="0" fillId="0" borderId="0" xfId="0" applyNumberFormat="1"/>
    <xf numFmtId="42" fontId="8" fillId="0" borderId="1" xfId="2" applyNumberFormat="1" applyBorder="1" applyAlignment="1">
      <alignment horizontal="right"/>
    </xf>
    <xf numFmtId="42" fontId="8" fillId="0" borderId="1" xfId="2" applyNumberForma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9" fontId="8" fillId="0" borderId="1" xfId="2" applyNumberForma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right" vertical="center" wrapText="1"/>
    </xf>
    <xf numFmtId="180" fontId="8" fillId="0" borderId="0" xfId="2" applyNumberFormat="1"/>
    <xf numFmtId="181" fontId="8" fillId="0" borderId="1" xfId="2" applyNumberFormat="1" applyBorder="1" applyAlignment="1">
      <alignment horizontal="center" vertical="center"/>
    </xf>
    <xf numFmtId="0" fontId="8" fillId="0" borderId="0" xfId="8"/>
    <xf numFmtId="42" fontId="0" fillId="0" borderId="0" xfId="9" applyNumberFormat="1" applyFont="1"/>
    <xf numFmtId="0" fontId="15" fillId="10" borderId="12" xfId="8" applyFont="1" applyFill="1" applyBorder="1" applyAlignment="1">
      <alignment vertical="center" wrapText="1"/>
    </xf>
    <xf numFmtId="0" fontId="8" fillId="0" borderId="12" xfId="8" applyBorder="1" applyAlignment="1">
      <alignment horizontal="center" vertical="center"/>
    </xf>
    <xf numFmtId="9" fontId="8" fillId="0" borderId="12" xfId="8" applyNumberFormat="1" applyBorder="1" applyAlignment="1">
      <alignment horizontal="center" vertical="center"/>
    </xf>
    <xf numFmtId="42" fontId="8" fillId="0" borderId="12" xfId="8" applyNumberFormat="1" applyBorder="1" applyAlignment="1">
      <alignment vertical="center"/>
    </xf>
    <xf numFmtId="0" fontId="13" fillId="0" borderId="0" xfId="10"/>
    <xf numFmtId="0" fontId="16" fillId="0" borderId="0" xfId="8" applyFont="1"/>
    <xf numFmtId="0" fontId="9" fillId="5" borderId="2" xfId="8" applyFont="1" applyFill="1" applyBorder="1" applyAlignment="1">
      <alignment horizontal="center" vertical="center" wrapText="1"/>
    </xf>
    <xf numFmtId="0" fontId="9" fillId="5" borderId="9" xfId="8" applyFont="1" applyFill="1" applyBorder="1" applyAlignment="1">
      <alignment horizontal="center" vertical="center" wrapText="1"/>
    </xf>
    <xf numFmtId="42" fontId="8" fillId="0" borderId="0" xfId="8" applyNumberFormat="1"/>
    <xf numFmtId="0" fontId="9" fillId="10" borderId="2" xfId="8" applyFont="1" applyFill="1" applyBorder="1" applyAlignment="1">
      <alignment horizontal="center" vertical="center"/>
    </xf>
    <xf numFmtId="0" fontId="15" fillId="10" borderId="2" xfId="8" applyFont="1" applyFill="1" applyBorder="1" applyAlignment="1">
      <alignment vertical="center" wrapText="1"/>
    </xf>
    <xf numFmtId="0" fontId="8" fillId="0" borderId="2" xfId="8" applyBorder="1" applyAlignment="1">
      <alignment horizontal="center" vertical="center"/>
    </xf>
    <xf numFmtId="42" fontId="8" fillId="0" borderId="2" xfId="8" applyNumberFormat="1" applyBorder="1" applyAlignment="1">
      <alignment vertical="center"/>
    </xf>
    <xf numFmtId="0" fontId="19" fillId="0" borderId="2" xfId="8" applyFont="1" applyBorder="1" applyAlignment="1">
      <alignment vertical="center" wrapText="1"/>
    </xf>
    <xf numFmtId="42" fontId="8" fillId="0" borderId="2" xfId="8" applyNumberFormat="1" applyBorder="1" applyAlignment="1">
      <alignment horizontal="center" vertical="center"/>
    </xf>
    <xf numFmtId="182" fontId="8" fillId="0" borderId="2" xfId="8" applyNumberFormat="1" applyBorder="1" applyAlignment="1">
      <alignment horizontal="center" vertical="center"/>
    </xf>
    <xf numFmtId="182" fontId="8" fillId="0" borderId="2" xfId="8" applyNumberFormat="1" applyBorder="1" applyAlignment="1">
      <alignment vertical="center"/>
    </xf>
    <xf numFmtId="0" fontId="8" fillId="0" borderId="2" xfId="11" applyBorder="1" applyAlignment="1">
      <alignment horizontal="center" vertical="center" wrapText="1"/>
    </xf>
    <xf numFmtId="42" fontId="8" fillId="0" borderId="2" xfId="11" applyNumberFormat="1" applyBorder="1" applyAlignment="1">
      <alignment vertical="center" wrapText="1"/>
    </xf>
    <xf numFmtId="183" fontId="8" fillId="0" borderId="2" xfId="11" applyNumberFormat="1" applyBorder="1" applyAlignment="1">
      <alignment vertical="center" wrapText="1"/>
    </xf>
    <xf numFmtId="0" fontId="8" fillId="0" borderId="2" xfId="11" applyBorder="1" applyAlignment="1">
      <alignment vertical="center" wrapText="1"/>
    </xf>
    <xf numFmtId="42" fontId="9" fillId="7" borderId="2" xfId="8" applyNumberFormat="1" applyFont="1" applyFill="1" applyBorder="1" applyAlignment="1">
      <alignment vertical="center"/>
    </xf>
    <xf numFmtId="0" fontId="9" fillId="10" borderId="2" xfId="8" applyFont="1" applyFill="1" applyBorder="1" applyAlignment="1">
      <alignment horizontal="center"/>
    </xf>
    <xf numFmtId="0" fontId="9" fillId="10" borderId="2" xfId="8" applyFont="1" applyFill="1" applyBorder="1"/>
    <xf numFmtId="42" fontId="8" fillId="0" borderId="2" xfId="8" applyNumberFormat="1" applyBorder="1"/>
    <xf numFmtId="0" fontId="9" fillId="11" borderId="2" xfId="8" applyFont="1" applyFill="1" applyBorder="1" applyAlignment="1">
      <alignment horizontal="center"/>
    </xf>
    <xf numFmtId="0" fontId="9" fillId="11" borderId="2" xfId="8" applyFont="1" applyFill="1" applyBorder="1"/>
    <xf numFmtId="42" fontId="9" fillId="11" borderId="2" xfId="8" applyNumberFormat="1" applyFont="1" applyFill="1" applyBorder="1"/>
    <xf numFmtId="0" fontId="9" fillId="5" borderId="12" xfId="11" applyFont="1" applyFill="1" applyBorder="1" applyAlignment="1">
      <alignment horizontal="center" vertical="center" wrapText="1"/>
    </xf>
    <xf numFmtId="177" fontId="9" fillId="5" borderId="12" xfId="11" applyNumberFormat="1" applyFont="1" applyFill="1" applyBorder="1" applyAlignment="1">
      <alignment horizontal="center" vertical="center" wrapText="1"/>
    </xf>
    <xf numFmtId="0" fontId="8" fillId="0" borderId="12" xfId="11" applyBorder="1" applyAlignment="1">
      <alignment horizontal="center" vertical="center" wrapText="1"/>
    </xf>
    <xf numFmtId="0" fontId="8" fillId="0" borderId="12" xfId="11" applyBorder="1" applyAlignment="1">
      <alignment vertical="center" wrapText="1"/>
    </xf>
    <xf numFmtId="42" fontId="8" fillId="0" borderId="12" xfId="5" applyNumberFormat="1" applyFont="1" applyFill="1" applyBorder="1" applyAlignment="1">
      <alignment vertical="center" wrapText="1"/>
    </xf>
    <xf numFmtId="3" fontId="8" fillId="0" borderId="12" xfId="11" applyNumberFormat="1" applyBorder="1" applyAlignment="1">
      <alignment horizontal="center" vertical="center" wrapText="1"/>
    </xf>
    <xf numFmtId="42" fontId="8" fillId="0" borderId="12" xfId="13" applyNumberFormat="1" applyFont="1" applyFill="1" applyBorder="1" applyAlignment="1">
      <alignment vertical="center" wrapText="1"/>
    </xf>
    <xf numFmtId="184" fontId="8" fillId="0" borderId="12" xfId="7" applyNumberFormat="1" applyFont="1" applyFill="1" applyBorder="1" applyAlignment="1">
      <alignment vertical="center" wrapText="1"/>
    </xf>
    <xf numFmtId="184" fontId="9" fillId="0" borderId="12" xfId="7" applyNumberFormat="1" applyFont="1" applyFill="1" applyBorder="1" applyAlignment="1">
      <alignment vertical="center" wrapText="1"/>
    </xf>
    <xf numFmtId="185" fontId="8" fillId="0" borderId="0" xfId="12" applyNumberFormat="1" applyFont="1"/>
    <xf numFmtId="44" fontId="12" fillId="0" borderId="0" xfId="0" applyNumberFormat="1" applyFont="1"/>
    <xf numFmtId="169" fontId="0" fillId="0" borderId="0" xfId="1" applyFont="1"/>
    <xf numFmtId="0" fontId="9" fillId="5" borderId="12" xfId="8" applyFont="1" applyFill="1" applyBorder="1" applyAlignment="1">
      <alignment horizontal="center" vertical="center"/>
    </xf>
    <xf numFmtId="0" fontId="9" fillId="5" borderId="2" xfId="8" applyFont="1" applyFill="1" applyBorder="1" applyAlignment="1">
      <alignment horizontal="center" vertical="center"/>
    </xf>
    <xf numFmtId="0" fontId="9" fillId="7" borderId="12" xfId="8" applyFont="1" applyFill="1" applyBorder="1" applyAlignment="1">
      <alignment horizontal="center" vertical="center"/>
    </xf>
    <xf numFmtId="0" fontId="9" fillId="9" borderId="25" xfId="8" applyFont="1" applyFill="1" applyBorder="1" applyAlignment="1">
      <alignment vertical="center"/>
    </xf>
    <xf numFmtId="0" fontId="9" fillId="9" borderId="26" xfId="8" applyFont="1" applyFill="1" applyBorder="1" applyAlignment="1">
      <alignment vertical="center"/>
    </xf>
    <xf numFmtId="0" fontId="9" fillId="9" borderId="27" xfId="8" applyFont="1" applyFill="1" applyBorder="1" applyAlignment="1">
      <alignment vertical="center"/>
    </xf>
    <xf numFmtId="0" fontId="9" fillId="9" borderId="28" xfId="8" applyFont="1" applyFill="1" applyBorder="1" applyAlignment="1">
      <alignment vertical="center"/>
    </xf>
    <xf numFmtId="0" fontId="9" fillId="5" borderId="31" xfId="8" applyFont="1" applyFill="1" applyBorder="1" applyAlignment="1">
      <alignment horizontal="center" vertical="center"/>
    </xf>
    <xf numFmtId="0" fontId="8" fillId="0" borderId="17" xfId="8" applyBorder="1" applyAlignment="1">
      <alignment horizontal="center" vertical="center"/>
    </xf>
    <xf numFmtId="0" fontId="9" fillId="10" borderId="29" xfId="8" applyFont="1" applyFill="1" applyBorder="1" applyAlignment="1">
      <alignment horizontal="center" vertical="center"/>
    </xf>
    <xf numFmtId="42" fontId="8" fillId="0" borderId="12" xfId="26" applyNumberFormat="1" applyBorder="1" applyAlignment="1">
      <alignment vertical="center"/>
    </xf>
    <xf numFmtId="42" fontId="8" fillId="0" borderId="31" xfId="8" applyNumberFormat="1" applyBorder="1" applyAlignment="1">
      <alignment vertical="center"/>
    </xf>
    <xf numFmtId="0" fontId="13" fillId="0" borderId="15" xfId="10" applyBorder="1" applyAlignment="1">
      <alignment horizontal="left"/>
    </xf>
    <xf numFmtId="42" fontId="9" fillId="7" borderId="31" xfId="9" applyNumberFormat="1" applyFont="1" applyFill="1" applyBorder="1" applyAlignment="1">
      <alignment vertical="center"/>
    </xf>
    <xf numFmtId="2" fontId="8" fillId="7" borderId="31" xfId="8" applyNumberFormat="1" applyFill="1" applyBorder="1"/>
    <xf numFmtId="0" fontId="9" fillId="7" borderId="33" xfId="8" applyFont="1" applyFill="1" applyBorder="1" applyAlignment="1">
      <alignment horizontal="center" vertical="center"/>
    </xf>
    <xf numFmtId="42" fontId="9" fillId="7" borderId="34" xfId="8" applyNumberFormat="1" applyFont="1" applyFill="1" applyBorder="1"/>
    <xf numFmtId="10" fontId="8" fillId="0" borderId="0" xfId="27" applyNumberFormat="1" applyFont="1"/>
    <xf numFmtId="10" fontId="9" fillId="0" borderId="2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4" fontId="8" fillId="0" borderId="0" xfId="1" applyNumberFormat="1"/>
    <xf numFmtId="164" fontId="8" fillId="0" borderId="0" xfId="2" applyNumberFormat="1"/>
    <xf numFmtId="0" fontId="9" fillId="0" borderId="35" xfId="2" applyFont="1" applyBorder="1" applyAlignment="1">
      <alignment horizontal="center"/>
    </xf>
    <xf numFmtId="175" fontId="8" fillId="0" borderId="36" xfId="2" applyNumberFormat="1" applyBorder="1" applyAlignment="1">
      <alignment horizontal="right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80" fontId="8" fillId="0" borderId="0" xfId="1" applyNumberFormat="1"/>
    <xf numFmtId="44" fontId="8" fillId="0" borderId="0" xfId="0" applyNumberFormat="1" applyFont="1"/>
    <xf numFmtId="44" fontId="8" fillId="0" borderId="0" xfId="0" applyNumberFormat="1" applyFont="1" applyAlignment="1">
      <alignment horizontal="left"/>
    </xf>
    <xf numFmtId="0" fontId="9" fillId="8" borderId="2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12" borderId="0" xfId="2" applyFill="1"/>
    <xf numFmtId="172" fontId="8" fillId="12" borderId="0" xfId="2" applyNumberFormat="1" applyFill="1"/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8" fillId="0" borderId="3" xfId="2" applyBorder="1"/>
    <xf numFmtId="173" fontId="0" fillId="0" borderId="0" xfId="0" applyNumberFormat="1"/>
    <xf numFmtId="173" fontId="8" fillId="0" borderId="1" xfId="0" applyNumberFormat="1" applyFont="1" applyBorder="1" applyAlignment="1">
      <alignment vertical="center"/>
    </xf>
    <xf numFmtId="44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0" fontId="11" fillId="0" borderId="23" xfId="0" applyFont="1" applyBorder="1" applyAlignment="1">
      <alignment horizontal="center" vertical="center" wrapText="1"/>
    </xf>
    <xf numFmtId="167" fontId="9" fillId="4" borderId="6" xfId="0" applyNumberFormat="1" applyFont="1" applyFill="1" applyBorder="1" applyAlignment="1">
      <alignment horizontal="right" vertical="center"/>
    </xf>
    <xf numFmtId="167" fontId="9" fillId="0" borderId="6" xfId="0" applyNumberFormat="1" applyFont="1" applyBorder="1" applyAlignment="1">
      <alignment horizontal="right" vertical="center"/>
    </xf>
    <xf numFmtId="167" fontId="9" fillId="3" borderId="6" xfId="0" applyNumberFormat="1" applyFont="1" applyFill="1" applyBorder="1" applyAlignment="1">
      <alignment horizontal="right" vertical="center"/>
    </xf>
    <xf numFmtId="167" fontId="9" fillId="2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vertical="center"/>
    </xf>
    <xf numFmtId="180" fontId="10" fillId="0" borderId="0" xfId="1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169" fontId="10" fillId="0" borderId="0" xfId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67" fontId="9" fillId="2" borderId="0" xfId="0" applyNumberFormat="1" applyFont="1" applyFill="1" applyAlignment="1">
      <alignment horizontal="right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justify" vertical="center" wrapText="1"/>
    </xf>
    <xf numFmtId="1" fontId="8" fillId="0" borderId="1" xfId="2" applyNumberFormat="1" applyBorder="1" applyAlignment="1">
      <alignment horizontal="center" vertical="center"/>
    </xf>
    <xf numFmtId="0" fontId="8" fillId="0" borderId="3" xfId="2" applyBorder="1" applyAlignment="1">
      <alignment horizontal="left" vertical="justify"/>
    </xf>
    <xf numFmtId="0" fontId="8" fillId="0" borderId="0" xfId="2" applyAlignment="1">
      <alignment horizontal="justify"/>
    </xf>
    <xf numFmtId="0" fontId="9" fillId="0" borderId="41" xfId="2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2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/>
    </xf>
    <xf numFmtId="166" fontId="8" fillId="0" borderId="0" xfId="0" applyNumberFormat="1" applyFont="1" applyAlignment="1">
      <alignment vertical="center"/>
    </xf>
    <xf numFmtId="9" fontId="9" fillId="0" borderId="2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right" vertical="center"/>
    </xf>
    <xf numFmtId="9" fontId="9" fillId="4" borderId="2" xfId="0" applyNumberFormat="1" applyFont="1" applyFill="1" applyBorder="1" applyAlignment="1">
      <alignment horizontal="center" vertical="center"/>
    </xf>
    <xf numFmtId="44" fontId="9" fillId="4" borderId="6" xfId="0" applyNumberFormat="1" applyFont="1" applyFill="1" applyBorder="1" applyAlignment="1">
      <alignment horizontal="right" vertical="center"/>
    </xf>
    <xf numFmtId="0" fontId="8" fillId="0" borderId="3" xfId="2" quotePrefix="1" applyBorder="1" applyAlignment="1">
      <alignment horizontal="left" vertical="center" wrapText="1"/>
    </xf>
    <xf numFmtId="0" fontId="8" fillId="0" borderId="3" xfId="2" quotePrefix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/>
    </xf>
    <xf numFmtId="0" fontId="21" fillId="0" borderId="20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13" borderId="37" xfId="0" applyFont="1" applyFill="1" applyBorder="1" applyAlignment="1">
      <alignment horizontal="right" vertical="center" wrapText="1"/>
    </xf>
    <xf numFmtId="0" fontId="21" fillId="13" borderId="38" xfId="0" applyFont="1" applyFill="1" applyBorder="1" applyAlignment="1">
      <alignment horizontal="right" vertical="center" wrapText="1"/>
    </xf>
    <xf numFmtId="0" fontId="21" fillId="13" borderId="39" xfId="0" applyFont="1" applyFill="1" applyBorder="1" applyAlignment="1">
      <alignment horizontal="right" vertical="center" wrapText="1"/>
    </xf>
    <xf numFmtId="0" fontId="9" fillId="7" borderId="18" xfId="0" quotePrefix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21" fillId="13" borderId="20" xfId="0" applyFont="1" applyFill="1" applyBorder="1" applyAlignment="1">
      <alignment horizontal="right" vertical="center" wrapText="1"/>
    </xf>
    <xf numFmtId="0" fontId="21" fillId="13" borderId="7" xfId="0" applyFont="1" applyFill="1" applyBorder="1" applyAlignment="1">
      <alignment horizontal="right" vertical="center" wrapText="1"/>
    </xf>
    <xf numFmtId="0" fontId="21" fillId="13" borderId="8" xfId="0" applyFont="1" applyFill="1" applyBorder="1" applyAlignment="1">
      <alignment horizontal="right" vertical="center" wrapText="1"/>
    </xf>
    <xf numFmtId="0" fontId="9" fillId="8" borderId="6" xfId="0" quotePrefix="1" applyFont="1" applyFill="1" applyBorder="1" applyAlignment="1">
      <alignment horizontal="justify" vertical="center" wrapText="1"/>
    </xf>
    <xf numFmtId="0" fontId="9" fillId="8" borderId="7" xfId="0" applyFont="1" applyFill="1" applyBorder="1" applyAlignment="1">
      <alignment horizontal="justify" vertical="center" wrapText="1"/>
    </xf>
    <xf numFmtId="0" fontId="9" fillId="8" borderId="21" xfId="0" applyFont="1" applyFill="1" applyBorder="1" applyAlignment="1">
      <alignment horizontal="justify" vertical="center" wrapText="1"/>
    </xf>
    <xf numFmtId="0" fontId="9" fillId="4" borderId="20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" xfId="8" applyFont="1" applyBorder="1" applyAlignment="1">
      <alignment horizontal="center" vertical="top" wrapText="1"/>
    </xf>
    <xf numFmtId="0" fontId="9" fillId="0" borderId="7" xfId="8" applyFont="1" applyBorder="1" applyAlignment="1">
      <alignment horizontal="center"/>
    </xf>
    <xf numFmtId="0" fontId="9" fillId="5" borderId="29" xfId="8" applyFont="1" applyFill="1" applyBorder="1" applyAlignment="1">
      <alignment horizontal="center" vertical="center"/>
    </xf>
    <xf numFmtId="0" fontId="9" fillId="5" borderId="12" xfId="8" applyFont="1" applyFill="1" applyBorder="1" applyAlignment="1">
      <alignment horizontal="center" vertical="center"/>
    </xf>
    <xf numFmtId="0" fontId="9" fillId="5" borderId="12" xfId="8" applyFont="1" applyFill="1" applyBorder="1" applyAlignment="1">
      <alignment horizontal="center" vertical="center" wrapText="1"/>
    </xf>
    <xf numFmtId="0" fontId="9" fillId="5" borderId="13" xfId="8" applyFont="1" applyFill="1" applyBorder="1" applyAlignment="1">
      <alignment horizontal="center" vertical="center"/>
    </xf>
    <xf numFmtId="0" fontId="9" fillId="5" borderId="14" xfId="8" applyFont="1" applyFill="1" applyBorder="1" applyAlignment="1">
      <alignment horizontal="center" vertical="center"/>
    </xf>
    <xf numFmtId="0" fontId="9" fillId="5" borderId="30" xfId="8" applyFont="1" applyFill="1" applyBorder="1" applyAlignment="1">
      <alignment horizontal="center" vertical="center"/>
    </xf>
    <xf numFmtId="0" fontId="9" fillId="5" borderId="2" xfId="8" applyFont="1" applyFill="1" applyBorder="1" applyAlignment="1">
      <alignment horizontal="center" vertical="center"/>
    </xf>
    <xf numFmtId="0" fontId="9" fillId="7" borderId="29" xfId="8" applyFont="1" applyFill="1" applyBorder="1" applyAlignment="1">
      <alignment horizontal="center" vertical="center"/>
    </xf>
    <xf numFmtId="0" fontId="9" fillId="7" borderId="12" xfId="8" applyFont="1" applyFill="1" applyBorder="1" applyAlignment="1">
      <alignment horizontal="center" vertical="center"/>
    </xf>
    <xf numFmtId="0" fontId="9" fillId="7" borderId="32" xfId="8" applyFont="1" applyFill="1" applyBorder="1" applyAlignment="1">
      <alignment horizontal="center" vertical="center"/>
    </xf>
    <xf numFmtId="0" fontId="9" fillId="7" borderId="33" xfId="8" applyFont="1" applyFill="1" applyBorder="1" applyAlignment="1">
      <alignment horizontal="center" vertical="center"/>
    </xf>
    <xf numFmtId="0" fontId="9" fillId="9" borderId="16" xfId="8" applyFont="1" applyFill="1" applyBorder="1" applyAlignment="1">
      <alignment horizontal="left" vertical="center"/>
    </xf>
    <xf numFmtId="0" fontId="9" fillId="7" borderId="6" xfId="8" applyFont="1" applyFill="1" applyBorder="1" applyAlignment="1">
      <alignment horizontal="center" vertical="center"/>
    </xf>
    <xf numFmtId="0" fontId="9" fillId="7" borderId="7" xfId="8" applyFont="1" applyFill="1" applyBorder="1" applyAlignment="1">
      <alignment horizontal="center" vertical="center"/>
    </xf>
    <xf numFmtId="0" fontId="9" fillId="7" borderId="8" xfId="8" applyFont="1" applyFill="1" applyBorder="1" applyAlignment="1">
      <alignment horizontal="center" vertical="center"/>
    </xf>
    <xf numFmtId="0" fontId="9" fillId="9" borderId="2" xfId="8" applyFont="1" applyFill="1" applyBorder="1" applyAlignment="1">
      <alignment horizontal="center"/>
    </xf>
    <xf numFmtId="0" fontId="12" fillId="0" borderId="0" xfId="8" applyFont="1" applyAlignment="1">
      <alignment horizontal="center" wrapText="1"/>
    </xf>
    <xf numFmtId="0" fontId="9" fillId="10" borderId="12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quotePrefix="1" applyFont="1" applyAlignment="1">
      <alignment horizontal="justify" vertical="center" wrapText="1"/>
    </xf>
    <xf numFmtId="0" fontId="9" fillId="0" borderId="3" xfId="2" applyFont="1" applyBorder="1" applyAlignment="1">
      <alignment horizontal="justify" vertical="center" wrapText="1"/>
    </xf>
    <xf numFmtId="0" fontId="9" fillId="0" borderId="10" xfId="2" quotePrefix="1" applyFont="1" applyBorder="1" applyAlignment="1">
      <alignment horizontal="justify" vertical="center" wrapText="1"/>
    </xf>
    <xf numFmtId="0" fontId="9" fillId="0" borderId="11" xfId="2" quotePrefix="1" applyFont="1" applyBorder="1" applyAlignment="1">
      <alignment horizontal="justify" vertical="center" wrapText="1"/>
    </xf>
    <xf numFmtId="0" fontId="9" fillId="0" borderId="3" xfId="2" applyFont="1" applyBorder="1" applyAlignment="1">
      <alignment horizontal="right" wrapText="1"/>
    </xf>
    <xf numFmtId="0" fontId="9" fillId="0" borderId="11" xfId="2" applyFont="1" applyBorder="1" applyAlignment="1">
      <alignment horizontal="right" wrapText="1"/>
    </xf>
    <xf numFmtId="0" fontId="9" fillId="0" borderId="10" xfId="2" applyFont="1" applyBorder="1" applyAlignment="1">
      <alignment horizontal="right" wrapText="1"/>
    </xf>
    <xf numFmtId="0" fontId="9" fillId="0" borderId="40" xfId="2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quotePrefix="1" applyFont="1" applyAlignment="1">
      <alignment horizontal="justify" vertical="center" wrapText="1"/>
    </xf>
    <xf numFmtId="0" fontId="9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9" fillId="0" borderId="40" xfId="0" applyFont="1" applyBorder="1" applyAlignment="1">
      <alignment horizontal="justify" vertical="center" wrapText="1"/>
    </xf>
  </cellXfs>
  <cellStyles count="51">
    <cellStyle name="Hipervínculo 2" xfId="10" xr:uid="{00000000-0005-0000-0000-000000000000}"/>
    <cellStyle name="Hipervínculo 3" xfId="23" xr:uid="{00000000-0005-0000-0000-000001000000}"/>
    <cellStyle name="Hipervínculo 4" xfId="31" xr:uid="{00000000-0005-0000-0000-000002000000}"/>
    <cellStyle name="Millares [0] 2" xfId="36" xr:uid="{00000000-0005-0000-0000-000003000000}"/>
    <cellStyle name="Millares 2" xfId="33" xr:uid="{00000000-0005-0000-0000-000004000000}"/>
    <cellStyle name="Millares 2 2 2" xfId="5" xr:uid="{00000000-0005-0000-0000-000005000000}"/>
    <cellStyle name="Millares 2 2 2 2" xfId="37" xr:uid="{00000000-0005-0000-0000-000006000000}"/>
    <cellStyle name="Millares 3" xfId="6" xr:uid="{00000000-0005-0000-0000-000007000000}"/>
    <cellStyle name="Millares 3 2" xfId="13" xr:uid="{00000000-0005-0000-0000-000008000000}"/>
    <cellStyle name="Millares 3 3" xfId="38" xr:uid="{00000000-0005-0000-0000-000009000000}"/>
    <cellStyle name="Millares 4" xfId="15" xr:uid="{00000000-0005-0000-0000-00000A000000}"/>
    <cellStyle name="Millares 4 2" xfId="18" xr:uid="{00000000-0005-0000-0000-00000B000000}"/>
    <cellStyle name="Moneda" xfId="1" builtinId="4"/>
    <cellStyle name="Moneda [0] 2" xfId="21" xr:uid="{00000000-0005-0000-0000-00000D000000}"/>
    <cellStyle name="Moneda [0] 2 2" xfId="34" xr:uid="{00000000-0005-0000-0000-00000E000000}"/>
    <cellStyle name="Moneda [0] 3" xfId="9" xr:uid="{00000000-0005-0000-0000-00000F000000}"/>
    <cellStyle name="Moneda [0] 4" xfId="24" xr:uid="{00000000-0005-0000-0000-000010000000}"/>
    <cellStyle name="Moneda [0] 5" xfId="39" xr:uid="{00000000-0005-0000-0000-000011000000}"/>
    <cellStyle name="Moneda [0] 6" xfId="41" xr:uid="{00000000-0005-0000-0000-000012000000}"/>
    <cellStyle name="Moneda [0] 7" xfId="43" xr:uid="{00000000-0005-0000-0000-000013000000}"/>
    <cellStyle name="Moneda [0] 8" xfId="49" xr:uid="{00000000-0005-0000-0000-000014000000}"/>
    <cellStyle name="Moneda 2" xfId="25" xr:uid="{00000000-0005-0000-0000-000015000000}"/>
    <cellStyle name="Moneda 2 2" xfId="32" xr:uid="{00000000-0005-0000-0000-000016000000}"/>
    <cellStyle name="Moneda 3" xfId="30" xr:uid="{00000000-0005-0000-0000-000017000000}"/>
    <cellStyle name="Moneda 3 2" xfId="7" xr:uid="{00000000-0005-0000-0000-000018000000}"/>
    <cellStyle name="Moneda 4" xfId="50" xr:uid="{00000000-0005-0000-0000-000019000000}"/>
    <cellStyle name="Normal" xfId="0" builtinId="0"/>
    <cellStyle name="Normal 10" xfId="48" xr:uid="{00000000-0005-0000-0000-00001B000000}"/>
    <cellStyle name="Normal 2" xfId="2" xr:uid="{00000000-0005-0000-0000-00001C000000}"/>
    <cellStyle name="Normal 2 2" xfId="4" xr:uid="{00000000-0005-0000-0000-00001D000000}"/>
    <cellStyle name="Normal 2 2 2 2" xfId="11" xr:uid="{00000000-0005-0000-0000-00001E000000}"/>
    <cellStyle name="Normal 3" xfId="20" xr:uid="{00000000-0005-0000-0000-00001F000000}"/>
    <cellStyle name="Normal 3 2" xfId="46" xr:uid="{00000000-0005-0000-0000-000020000000}"/>
    <cellStyle name="Normal 3 5" xfId="47" xr:uid="{00000000-0005-0000-0000-000021000000}"/>
    <cellStyle name="Normal 4" xfId="14" xr:uid="{00000000-0005-0000-0000-000022000000}"/>
    <cellStyle name="Normal 4 2 2" xfId="44" xr:uid="{00000000-0005-0000-0000-000023000000}"/>
    <cellStyle name="Normal 5" xfId="28" xr:uid="{00000000-0005-0000-0000-000024000000}"/>
    <cellStyle name="Normal 6" xfId="8" xr:uid="{00000000-0005-0000-0000-000025000000}"/>
    <cellStyle name="Normal 6 2" xfId="26" xr:uid="{00000000-0005-0000-0000-000026000000}"/>
    <cellStyle name="Normal 6 2 2" xfId="16" xr:uid="{00000000-0005-0000-0000-000027000000}"/>
    <cellStyle name="Normal 7" xfId="35" xr:uid="{00000000-0005-0000-0000-000028000000}"/>
    <cellStyle name="Normal 8" xfId="40" xr:uid="{00000000-0005-0000-0000-000029000000}"/>
    <cellStyle name="Normal 9" xfId="42" xr:uid="{00000000-0005-0000-0000-00002A000000}"/>
    <cellStyle name="Porcentaje" xfId="3" builtinId="5"/>
    <cellStyle name="Porcentaje 2" xfId="12" xr:uid="{00000000-0005-0000-0000-00002C000000}"/>
    <cellStyle name="Porcentaje 2 2" xfId="45" xr:uid="{00000000-0005-0000-0000-00002D000000}"/>
    <cellStyle name="Porcentaje 3" xfId="19" xr:uid="{00000000-0005-0000-0000-00002E000000}"/>
    <cellStyle name="Porcentaje 3 2" xfId="27" xr:uid="{00000000-0005-0000-0000-00002F000000}"/>
    <cellStyle name="Porcentaje 4" xfId="22" xr:uid="{00000000-0005-0000-0000-000030000000}"/>
    <cellStyle name="Porcentaje 5" xfId="29" xr:uid="{00000000-0005-0000-0000-000031000000}"/>
    <cellStyle name="Porcentual 2" xfId="17" xr:uid="{00000000-0005-0000-0000-000032000000}"/>
  </cellStyles>
  <dxfs count="0"/>
  <tableStyles count="0" defaultTableStyle="TableStyleMedium2" defaultPivotStyle="PivotStyleLight16"/>
  <colors>
    <mruColors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33EFB1\PE_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OXI\BECERRIL,%20CESAR\Presupuesto%20y%20APU%20SISFV%20Municipio%20Becerril%20-%20Cesar%20-%20O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33EFB1\I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IPSE\PROYECTOS\TAMARA%20FERNANDO\6.%20PPTO%20Consolidado%20TAMARA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156\ZONA%204\SOLAR\CASANARE\TAMARA\6.%20PPTO%20Consolidado%20TAMARA%20V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1%20IPSE\1%20PROYECTOS\Copia%20de%20Presupuesto%20SSFVI%20-%20P8%20-%20Puerto%20As&#237;s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  <sheetName val="des_rps"/>
      <sheetName val="Entidades_Financiadoras1"/>
      <sheetName val="Entidades_Financiadoras"/>
      <sheetName val="Entidades_Financiadoras2"/>
      <sheetName val="Entidades_Financiadoras3"/>
      <sheetName val="Entidades_Financiadoras4"/>
      <sheetName val="Entidades_Financiadoras6"/>
      <sheetName val="Entidades_Financiadoras5"/>
      <sheetName val="desmonte"/>
      <sheetName val="4.2"/>
      <sheetName val="Acero de 60.000psi"/>
      <sheetName val="Concreto de 2000 psi"/>
      <sheetName val="Equipo"/>
      <sheetName val="Material"/>
      <sheetName val="M.Obra"/>
      <sheetName val="Trans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ADMINISTRACION COMERCIAL Y FINANCIERA - MINTRANS</v>
          </cell>
        </row>
        <row r="2">
          <cell r="A2" t="str">
            <v>ADMINISTRACION DE PRESTACIONES SOCIALES (CAPRESUB)</v>
          </cell>
        </row>
        <row r="3">
          <cell r="A3" t="str">
            <v>ADMINISTRACION POSTAL NACIONAL</v>
          </cell>
        </row>
        <row r="4">
          <cell r="A4" t="str">
            <v>ADMINISTRACION Y MANEJO DEL SISTEMA DE PARQUES NACIONALES NATURALES</v>
          </cell>
        </row>
        <row r="5">
          <cell r="A5" t="str">
            <v>AGENCIA COLOMBIANA DE COOPERACION INTERNACIONAL</v>
          </cell>
        </row>
        <row r="6">
          <cell r="A6" t="str">
            <v>ALCALDIA DE ABEJORRAL</v>
          </cell>
        </row>
        <row r="7">
          <cell r="A7" t="str">
            <v>ALCALDIA DE ABREGO</v>
          </cell>
        </row>
        <row r="8">
          <cell r="A8" t="str">
            <v>ALCALDIA DE ABRIAQUÍ</v>
          </cell>
        </row>
        <row r="9">
          <cell r="A9" t="str">
            <v>ALCALDIA DE ACACÍAS</v>
          </cell>
        </row>
        <row r="10">
          <cell r="A10" t="str">
            <v>ALCALDIA DE ACANDÍ</v>
          </cell>
        </row>
        <row r="11">
          <cell r="A11" t="str">
            <v>ALCALDIA DE ACEVEDO</v>
          </cell>
        </row>
        <row r="12">
          <cell r="A12" t="str">
            <v>ALCALDIA DE ACHÍ</v>
          </cell>
        </row>
        <row r="13">
          <cell r="A13" t="str">
            <v>ALCALDIA DE AGRADO</v>
          </cell>
        </row>
        <row r="14">
          <cell r="A14" t="str">
            <v>ALCALDIA DE AGUA DE DIOS</v>
          </cell>
        </row>
        <row r="15">
          <cell r="A15" t="str">
            <v>ALCALDIA DE AGUACHICA</v>
          </cell>
        </row>
        <row r="16">
          <cell r="A16" t="str">
            <v>ALCALDIA DE AGUADA</v>
          </cell>
        </row>
        <row r="17">
          <cell r="A17" t="str">
            <v>ALCALDIA DE AGUADAS</v>
          </cell>
        </row>
        <row r="18">
          <cell r="A18" t="str">
            <v>ALCALDIA DE AGUAZUL</v>
          </cell>
        </row>
        <row r="19">
          <cell r="A19" t="str">
            <v>ALCALDIA DE AGUSTÍN CODAZZI</v>
          </cell>
        </row>
        <row r="20">
          <cell r="A20" t="str">
            <v>ALCALDIA DE AIPE</v>
          </cell>
        </row>
        <row r="21">
          <cell r="A21" t="str">
            <v>ALCALDIA DE ALBAN</v>
          </cell>
        </row>
        <row r="22">
          <cell r="A22" t="str">
            <v>ALCALDIA DE ALBANIA</v>
          </cell>
        </row>
        <row r="23">
          <cell r="A23" t="str">
            <v>ALCALDIA DE ALCALÁ</v>
          </cell>
        </row>
        <row r="24">
          <cell r="A24" t="str">
            <v>ALCALDIA DE ALDANA</v>
          </cell>
        </row>
        <row r="25">
          <cell r="A25" t="str">
            <v>ALCALDIA DE ALEJANDRÍA</v>
          </cell>
        </row>
        <row r="26">
          <cell r="A26" t="str">
            <v>ALCALDIA DE ALGARROBO</v>
          </cell>
        </row>
        <row r="27">
          <cell r="A27" t="str">
            <v>ALCALDIA DE ALGECIRAS</v>
          </cell>
        </row>
        <row r="28">
          <cell r="A28" t="str">
            <v>ALCALDIA DE ALMAGUER</v>
          </cell>
        </row>
        <row r="29">
          <cell r="A29" t="str">
            <v>ALCALDIA DE ALMEIDA</v>
          </cell>
        </row>
        <row r="30">
          <cell r="A30" t="str">
            <v>ALCALDIA DE ALPUJARRA</v>
          </cell>
        </row>
        <row r="31">
          <cell r="A31" t="str">
            <v>ALCALDIA DE ALTAMIRA</v>
          </cell>
        </row>
        <row r="32">
          <cell r="A32" t="str">
            <v>ALCALDIA DE ALTO BAUDO</v>
          </cell>
        </row>
        <row r="33">
          <cell r="A33" t="str">
            <v>ALCALDIA DE ALTOS DEL ROSARIO</v>
          </cell>
        </row>
        <row r="34">
          <cell r="A34" t="str">
            <v>ALCALDIA DE ALVARADO</v>
          </cell>
        </row>
        <row r="35">
          <cell r="A35" t="str">
            <v>ALCALDIA DE AMAGÁ</v>
          </cell>
        </row>
        <row r="36">
          <cell r="A36" t="str">
            <v>ALCALDIA DE AMALFI</v>
          </cell>
        </row>
        <row r="37">
          <cell r="A37" t="str">
            <v>ALCALDIA DE AMBALEMA</v>
          </cell>
        </row>
        <row r="38">
          <cell r="A38" t="str">
            <v>ALCALDIA DE ANAPOIMA</v>
          </cell>
        </row>
        <row r="39">
          <cell r="A39" t="str">
            <v>ALCALDIA DE ANCUYÁ</v>
          </cell>
        </row>
        <row r="40">
          <cell r="A40" t="str">
            <v>ALCALDIA DE ANDALUCÍA</v>
          </cell>
        </row>
        <row r="41">
          <cell r="A41" t="str">
            <v>ALCALDIA DE ANDES</v>
          </cell>
        </row>
        <row r="42">
          <cell r="A42" t="str">
            <v>ALCALDIA DE ANGELÓPOLIS</v>
          </cell>
        </row>
        <row r="43">
          <cell r="A43" t="str">
            <v>ALCALDIA DE ANGOSTURA</v>
          </cell>
        </row>
        <row r="44">
          <cell r="A44" t="str">
            <v>ALCALDIA DE ANOLAIMA</v>
          </cell>
        </row>
        <row r="45">
          <cell r="A45" t="str">
            <v>ALCALDIA DE ANORÍ</v>
          </cell>
        </row>
        <row r="46">
          <cell r="A46" t="str">
            <v>ALCALDIA DE ANSERMA</v>
          </cell>
        </row>
        <row r="47">
          <cell r="A47" t="str">
            <v>ALCALDIA DE ANSERMANUEVO</v>
          </cell>
        </row>
        <row r="48">
          <cell r="A48" t="str">
            <v>ALCALDIA DE ANZA</v>
          </cell>
        </row>
        <row r="49">
          <cell r="A49" t="str">
            <v>ALCALDIA DE ANZOÁTEGUI</v>
          </cell>
        </row>
        <row r="50">
          <cell r="A50" t="str">
            <v>ALCALDIA DE APARTADÓ</v>
          </cell>
        </row>
        <row r="51">
          <cell r="A51" t="str">
            <v>ALCALDIA DE APÍA</v>
          </cell>
        </row>
        <row r="52">
          <cell r="A52" t="str">
            <v>ALCALDIA DE APULO</v>
          </cell>
        </row>
        <row r="53">
          <cell r="A53" t="str">
            <v>ALCALDIA DE AQUITANIA</v>
          </cell>
        </row>
        <row r="54">
          <cell r="A54" t="str">
            <v>ALCALDIA DE ARACATACA</v>
          </cell>
        </row>
        <row r="55">
          <cell r="A55" t="str">
            <v>ALCALDIA DE ARANZAZU</v>
          </cell>
        </row>
        <row r="56">
          <cell r="A56" t="str">
            <v>ALCALDIA DE ARATOCA</v>
          </cell>
        </row>
        <row r="57">
          <cell r="A57" t="str">
            <v>ALCALDIA DE ARAUCA</v>
          </cell>
        </row>
        <row r="58">
          <cell r="A58" t="str">
            <v>ALCALDIA DE ARAUQUITA</v>
          </cell>
        </row>
        <row r="59">
          <cell r="A59" t="str">
            <v>ALCALDIA DE ARBELÁEZ</v>
          </cell>
        </row>
        <row r="60">
          <cell r="A60" t="str">
            <v>ALCALDIA DE ARBOLEDA</v>
          </cell>
        </row>
        <row r="61">
          <cell r="A61" t="str">
            <v>ALCALDIA DE ARBOLEDAS</v>
          </cell>
        </row>
        <row r="62">
          <cell r="A62" t="str">
            <v>ALCALDIA DE ARBOLETES</v>
          </cell>
        </row>
        <row r="63">
          <cell r="A63" t="str">
            <v>ALCALDIA DE ARCABUCO</v>
          </cell>
        </row>
        <row r="64">
          <cell r="A64" t="str">
            <v>ALCALDIA DE ARENAL</v>
          </cell>
        </row>
        <row r="65">
          <cell r="A65" t="str">
            <v>ALCALDIA DE ARGELIA</v>
          </cell>
        </row>
        <row r="66">
          <cell r="A66" t="str">
            <v>ALCALDIA DE ARIGUANÍ</v>
          </cell>
        </row>
        <row r="67">
          <cell r="A67" t="str">
            <v>ALCALDIA DE ARJONA</v>
          </cell>
        </row>
        <row r="68">
          <cell r="A68" t="str">
            <v>ALCALDIA DE ARMENIA</v>
          </cell>
        </row>
        <row r="69">
          <cell r="A69" t="str">
            <v>ALCALDIA DE ARMENIA</v>
          </cell>
        </row>
        <row r="70">
          <cell r="A70" t="str">
            <v>ALCALDIA DE ARMERO</v>
          </cell>
        </row>
        <row r="71">
          <cell r="A71" t="str">
            <v>ALCALDIA DE ARROYOHONDO</v>
          </cell>
        </row>
        <row r="72">
          <cell r="A72" t="str">
            <v>ALCALDIA DE ASTREA</v>
          </cell>
        </row>
        <row r="73">
          <cell r="A73" t="str">
            <v>ALCALDIA DE ATACO</v>
          </cell>
        </row>
        <row r="74">
          <cell r="A74" t="str">
            <v>ALCALDIA DE ATRATO</v>
          </cell>
        </row>
        <row r="75">
          <cell r="A75" t="str">
            <v>ALCALDIA DE AYAPEL</v>
          </cell>
        </row>
        <row r="76">
          <cell r="A76" t="str">
            <v>ALCALDIA DE BAGADÓ</v>
          </cell>
        </row>
        <row r="77">
          <cell r="A77" t="str">
            <v>ALCALDIA DE BAHÍA SOLANO</v>
          </cell>
        </row>
        <row r="78">
          <cell r="A78" t="str">
            <v>ALCALDIA DE BAJO BAUDÓ</v>
          </cell>
        </row>
        <row r="79">
          <cell r="A79" t="str">
            <v>ALCALDIA DE BALBOA</v>
          </cell>
        </row>
        <row r="80">
          <cell r="A80" t="str">
            <v>ALCALDIA DE BARANOA</v>
          </cell>
        </row>
        <row r="81">
          <cell r="A81" t="str">
            <v>ALCALDIA DE BARAYA</v>
          </cell>
        </row>
        <row r="82">
          <cell r="A82" t="str">
            <v>ALCALDIA DE BARBACOAS</v>
          </cell>
        </row>
        <row r="83">
          <cell r="A83" t="str">
            <v>ALCALDIA DE BARBOSA</v>
          </cell>
        </row>
        <row r="84">
          <cell r="A84" t="str">
            <v>ALCALDIA DE BARICHARA</v>
          </cell>
        </row>
        <row r="85">
          <cell r="A85" t="str">
            <v>ALCALDIA DE BARRANCA DE UPÍA</v>
          </cell>
        </row>
        <row r="86">
          <cell r="A86" t="str">
            <v>ALCALDIA DE BARRANCABERMEJA</v>
          </cell>
        </row>
        <row r="87">
          <cell r="A87" t="str">
            <v>ALCALDIA DE BARRANCAS</v>
          </cell>
        </row>
        <row r="88">
          <cell r="A88" t="str">
            <v>ALCALDIA DE BARRANCO DE LOBA</v>
          </cell>
        </row>
        <row r="89">
          <cell r="A89" t="str">
            <v>ALCALDIA DE BARRANCO MINAS</v>
          </cell>
        </row>
        <row r="90">
          <cell r="A90" t="str">
            <v>ALCALDIA DE BARRANQUILLA</v>
          </cell>
        </row>
        <row r="91">
          <cell r="A91" t="str">
            <v>ALCALDIA DE BECERRIL</v>
          </cell>
        </row>
        <row r="92">
          <cell r="A92" t="str">
            <v>ALCALDIA DE BELALCÁZAR</v>
          </cell>
        </row>
        <row r="93">
          <cell r="A93" t="str">
            <v>ALCALDIA DE BELÉN</v>
          </cell>
        </row>
        <row r="94">
          <cell r="A94" t="str">
            <v>ALCALDIA DE BELÉN</v>
          </cell>
        </row>
        <row r="95">
          <cell r="A95" t="str">
            <v>ALCALDIA DE BELÉN DE BAJIRÁ</v>
          </cell>
        </row>
        <row r="96">
          <cell r="A96" t="str">
            <v>ALCALDIA DE BELÉN DE LOS ANDAQUIES</v>
          </cell>
        </row>
        <row r="97">
          <cell r="A97" t="str">
            <v>ALCALDIA DE BELÉN DE UMBRÍA</v>
          </cell>
        </row>
        <row r="98">
          <cell r="A98" t="str">
            <v>ALCALDIA DE BELLO</v>
          </cell>
        </row>
        <row r="99">
          <cell r="A99" t="str">
            <v>ALCALDIA DE BELMIRA</v>
          </cell>
        </row>
        <row r="100">
          <cell r="A100" t="str">
            <v>ALCALDIA DE BELTRÁN</v>
          </cell>
        </row>
        <row r="101">
          <cell r="A101" t="str">
            <v>ALCALDIA DE BERBEO</v>
          </cell>
        </row>
        <row r="102">
          <cell r="A102" t="str">
            <v>ALCALDIA DE BETANIA</v>
          </cell>
        </row>
        <row r="103">
          <cell r="A103" t="str">
            <v>ALCALDIA DE BETÉITIVA</v>
          </cell>
        </row>
        <row r="104">
          <cell r="A104" t="str">
            <v>ALCALDIA DE BETULIA</v>
          </cell>
        </row>
        <row r="105">
          <cell r="A105" t="str">
            <v>ALCALDIA DE BITUIMA</v>
          </cell>
        </row>
        <row r="106">
          <cell r="A106" t="str">
            <v>ALCALDIA DE BOAVITA</v>
          </cell>
        </row>
        <row r="107">
          <cell r="A107" t="str">
            <v>ALCALDIA DE BOCHALEMA</v>
          </cell>
        </row>
        <row r="108">
          <cell r="A108" t="str">
            <v>ALCALDIA DE BOGOTÁ</v>
          </cell>
        </row>
        <row r="109">
          <cell r="A109" t="str">
            <v>ALCALDIA DE BOJACÁ</v>
          </cell>
        </row>
        <row r="110">
          <cell r="A110" t="str">
            <v>ALCALDIA DE BOJAYA</v>
          </cell>
        </row>
        <row r="111">
          <cell r="A111" t="str">
            <v>ALCALDIA DE BOLIVAR</v>
          </cell>
        </row>
        <row r="112">
          <cell r="A112" t="str">
            <v>ALCALDIA DE BOSCONIA</v>
          </cell>
        </row>
        <row r="113">
          <cell r="A113" t="str">
            <v>ALCALDIA DE BOYACÁ</v>
          </cell>
        </row>
        <row r="114">
          <cell r="A114" t="str">
            <v>ALCALDIA DE BRICEÑO</v>
          </cell>
        </row>
        <row r="115">
          <cell r="A115" t="str">
            <v>ALCALDIA DE BUCARAMANGA</v>
          </cell>
        </row>
        <row r="116">
          <cell r="A116" t="str">
            <v>ALCALDIA DE BUCARASICA</v>
          </cell>
        </row>
        <row r="117">
          <cell r="A117" t="str">
            <v>ALCALDIA DE BUENAVENTURA</v>
          </cell>
        </row>
        <row r="118">
          <cell r="A118" t="str">
            <v>ALCALDIA DE BUENAVISTA</v>
          </cell>
        </row>
        <row r="119">
          <cell r="A119" t="str">
            <v>ALCALDIA DE BUENOS AIRES</v>
          </cell>
        </row>
        <row r="120">
          <cell r="A120" t="str">
            <v>ALCALDIA DE BUESACO</v>
          </cell>
        </row>
        <row r="121">
          <cell r="A121" t="str">
            <v>ALCALDIA DE BUGALAGRANDE</v>
          </cell>
        </row>
        <row r="122">
          <cell r="A122" t="str">
            <v>ALCALDIA DE BURITICÁ</v>
          </cell>
        </row>
        <row r="123">
          <cell r="A123" t="str">
            <v>ALCALDIA DE BUSBANZÁ</v>
          </cell>
        </row>
        <row r="124">
          <cell r="A124" t="str">
            <v>ALCALDIA DE CABRERA</v>
          </cell>
        </row>
        <row r="125">
          <cell r="A125" t="str">
            <v>ALCALDIA DE CABUYARO</v>
          </cell>
        </row>
        <row r="126">
          <cell r="A126" t="str">
            <v>ALCALDIA DE CACAHUAL</v>
          </cell>
        </row>
        <row r="127">
          <cell r="A127" t="str">
            <v>ALCALDIA DE CÁCERES</v>
          </cell>
        </row>
        <row r="128">
          <cell r="A128" t="str">
            <v>ALCALDIA DE CACHIPAY</v>
          </cell>
        </row>
        <row r="129">
          <cell r="A129" t="str">
            <v>ALCALDIA DE CACHIRÁ</v>
          </cell>
        </row>
        <row r="130">
          <cell r="A130" t="str">
            <v>ALCALDIA DE CÁCOTA</v>
          </cell>
        </row>
        <row r="131">
          <cell r="A131" t="str">
            <v>ALCALDIA DE CAICEDO</v>
          </cell>
        </row>
        <row r="132">
          <cell r="A132" t="str">
            <v>ALCALDIA DE CAICEDONIA</v>
          </cell>
        </row>
        <row r="133">
          <cell r="A133" t="str">
            <v>ALCALDIA DE CAIMITO</v>
          </cell>
        </row>
        <row r="134">
          <cell r="A134" t="str">
            <v>ALCALDIA DE CAJAMARCA</v>
          </cell>
        </row>
        <row r="135">
          <cell r="A135" t="str">
            <v>ALCALDIA DE CAJIBÍO</v>
          </cell>
        </row>
        <row r="136">
          <cell r="A136" t="str">
            <v>ALCALDIA DE CAJICÁ</v>
          </cell>
        </row>
        <row r="137">
          <cell r="A137" t="str">
            <v>ALCALDIA DE CALAMAR</v>
          </cell>
        </row>
        <row r="138">
          <cell r="A138" t="str">
            <v>ALCALDIA DE CALARCA</v>
          </cell>
        </row>
        <row r="139">
          <cell r="A139" t="str">
            <v>ALCALDIA DE CALDAS</v>
          </cell>
        </row>
        <row r="140">
          <cell r="A140" t="str">
            <v>ALCALDIA DE CALDONO</v>
          </cell>
        </row>
        <row r="141">
          <cell r="A141" t="str">
            <v>ALCALDIA DE CALI</v>
          </cell>
        </row>
        <row r="142">
          <cell r="A142" t="str">
            <v>ALCALDIA DE CALIFORNIA</v>
          </cell>
        </row>
        <row r="143">
          <cell r="A143" t="str">
            <v>ALCALDIA DE CALIMA</v>
          </cell>
        </row>
        <row r="144">
          <cell r="A144" t="str">
            <v>ALCALDIA DE CALOTO</v>
          </cell>
        </row>
        <row r="145">
          <cell r="A145" t="str">
            <v>ALCALDIA DE CAMPAMENTO</v>
          </cell>
        </row>
        <row r="146">
          <cell r="A146" t="str">
            <v>ALCALDIA DE CAMPO DE LA CRUZ</v>
          </cell>
        </row>
        <row r="147">
          <cell r="A147" t="str">
            <v>ALCALDIA DE CAMPOALEGRE</v>
          </cell>
        </row>
        <row r="148">
          <cell r="A148" t="str">
            <v>ALCALDIA DE CAMPOHERMOSO</v>
          </cell>
        </row>
        <row r="149">
          <cell r="A149" t="str">
            <v>ALCALDIA DE CANALETE</v>
          </cell>
        </row>
        <row r="150">
          <cell r="A150" t="str">
            <v>ALCALDIA DE CAÑASGORDAS</v>
          </cell>
        </row>
        <row r="151">
          <cell r="A151" t="str">
            <v>ALCALDIA DE CANDELARIA</v>
          </cell>
        </row>
        <row r="152">
          <cell r="A152" t="str">
            <v>ALCALDIA DE CANTAGALLO</v>
          </cell>
        </row>
        <row r="153">
          <cell r="A153" t="str">
            <v>ALCALDIA DE CAPARRAPÍ</v>
          </cell>
        </row>
        <row r="154">
          <cell r="A154" t="str">
            <v>ALCALDIA DE CAPITANEJO</v>
          </cell>
        </row>
        <row r="155">
          <cell r="A155" t="str">
            <v>ALCALDIA DE CAQUEZA</v>
          </cell>
        </row>
        <row r="156">
          <cell r="A156" t="str">
            <v>ALCALDIA DE CARACOLÍ</v>
          </cell>
        </row>
        <row r="157">
          <cell r="A157" t="str">
            <v>ALCALDIA DE CARAMANTA</v>
          </cell>
        </row>
        <row r="158">
          <cell r="A158" t="str">
            <v>ALCALDIA DE CARCASÍ</v>
          </cell>
        </row>
        <row r="159">
          <cell r="A159" t="str">
            <v>ALCALDIA DE CAREPA</v>
          </cell>
        </row>
        <row r="160">
          <cell r="A160" t="str">
            <v>ALCALDIA DE CARMEN DE APICALÁ</v>
          </cell>
        </row>
        <row r="161">
          <cell r="A161" t="str">
            <v>ALCALDIA DE CARMEN DE CARUPA</v>
          </cell>
        </row>
        <row r="162">
          <cell r="A162" t="str">
            <v>ALCALDIA DE CARMEN DEL DARIEN</v>
          </cell>
        </row>
        <row r="163">
          <cell r="A163" t="str">
            <v>ALCALDIA DE CAROLINA</v>
          </cell>
        </row>
        <row r="164">
          <cell r="A164" t="str">
            <v>ALCALDIA DE CARTAGENA</v>
          </cell>
        </row>
        <row r="165">
          <cell r="A165" t="str">
            <v>ALCALDIA DE CARTAGENA DEL CHAIRÁ</v>
          </cell>
        </row>
        <row r="166">
          <cell r="A166" t="str">
            <v>ALCALDIA DE CARTAGO</v>
          </cell>
        </row>
        <row r="167">
          <cell r="A167" t="str">
            <v>ALCALDIA DE CARURU</v>
          </cell>
        </row>
        <row r="168">
          <cell r="A168" t="str">
            <v>ALCALDIA DE CASABIANCA</v>
          </cell>
        </row>
        <row r="169">
          <cell r="A169" t="str">
            <v>ALCALDIA DE CASTILLA LA NUEVA</v>
          </cell>
        </row>
        <row r="170">
          <cell r="A170" t="str">
            <v>ALCALDIA DE CAUCASIA</v>
          </cell>
        </row>
        <row r="171">
          <cell r="A171" t="str">
            <v>ALCALDIA DE CEPITÁ</v>
          </cell>
        </row>
        <row r="172">
          <cell r="A172" t="str">
            <v>ALCALDIA DE CERETÉ</v>
          </cell>
        </row>
        <row r="173">
          <cell r="A173" t="str">
            <v>ALCALDIA DE CERINZA</v>
          </cell>
        </row>
        <row r="174">
          <cell r="A174" t="str">
            <v>ALCALDIA DE CERRITO</v>
          </cell>
        </row>
        <row r="175">
          <cell r="A175" t="str">
            <v>ALCALDIA DE CERRO SAN ANTONIO</v>
          </cell>
        </row>
        <row r="176">
          <cell r="A176" t="str">
            <v>ALCALDIA DE CÉRTEGUI</v>
          </cell>
        </row>
        <row r="177">
          <cell r="A177" t="str">
            <v>ALCALDIA DE CHACHAGÜÍ</v>
          </cell>
        </row>
        <row r="178">
          <cell r="A178" t="str">
            <v>ALCALDIA DE CHAGUANÍ</v>
          </cell>
        </row>
        <row r="179">
          <cell r="A179" t="str">
            <v>ALCALDIA DE CHALÁN</v>
          </cell>
        </row>
        <row r="180">
          <cell r="A180" t="str">
            <v>ALCALDIA DE CHAMEZA</v>
          </cell>
        </row>
        <row r="181">
          <cell r="A181" t="str">
            <v>ALCALDIA DE CHAPARRAL</v>
          </cell>
        </row>
        <row r="182">
          <cell r="A182" t="str">
            <v>ALCALDIA DE CHARALÁ</v>
          </cell>
        </row>
        <row r="183">
          <cell r="A183" t="str">
            <v>ALCALDIA DE CHARTA</v>
          </cell>
        </row>
        <row r="184">
          <cell r="A184" t="str">
            <v>ALCALDIA DE CHÍA</v>
          </cell>
        </row>
        <row r="185">
          <cell r="A185" t="str">
            <v>ALCALDIA DE CHIGORODÓ</v>
          </cell>
        </row>
        <row r="186">
          <cell r="A186" t="str">
            <v>ALCALDIA DE CHIMA</v>
          </cell>
        </row>
        <row r="187">
          <cell r="A187" t="str">
            <v>ALCALDIA DE CHIMICHAGUA</v>
          </cell>
        </row>
        <row r="188">
          <cell r="A188" t="str">
            <v>ALCALDIA DE CHINÁCOTA</v>
          </cell>
        </row>
        <row r="189">
          <cell r="A189" t="str">
            <v>ALCALDIA DE CHINAVITA</v>
          </cell>
        </row>
        <row r="190">
          <cell r="A190" t="str">
            <v>ALCALDIA DE CHINCHINÁ</v>
          </cell>
        </row>
        <row r="191">
          <cell r="A191" t="str">
            <v>ALCALDIA DE CHINÚ</v>
          </cell>
        </row>
        <row r="192">
          <cell r="A192" t="str">
            <v>ALCALDIA DE CHIPAQUE</v>
          </cell>
        </row>
        <row r="193">
          <cell r="A193" t="str">
            <v>ALCALDIA DE CHIPATÁ</v>
          </cell>
        </row>
        <row r="194">
          <cell r="A194" t="str">
            <v>ALCALDIA DE CHIQUINQUIRÁ</v>
          </cell>
        </row>
        <row r="195">
          <cell r="A195" t="str">
            <v>ALCALDIA DE CHÍQUIZA</v>
          </cell>
        </row>
        <row r="196">
          <cell r="A196" t="str">
            <v>ALCALDIA DE CHIRIGUANÁ</v>
          </cell>
        </row>
        <row r="197">
          <cell r="A197" t="str">
            <v>ALCALDIA DE CHISCAS</v>
          </cell>
        </row>
        <row r="198">
          <cell r="A198" t="str">
            <v>ALCALDIA DE CHITA</v>
          </cell>
        </row>
        <row r="199">
          <cell r="A199" t="str">
            <v>ALCALDIA DE CHITAGÁ</v>
          </cell>
        </row>
        <row r="200">
          <cell r="A200" t="str">
            <v>ALCALDIA DE CHITARAQUE</v>
          </cell>
        </row>
        <row r="201">
          <cell r="A201" t="str">
            <v>ALCALDIA DE CHIVATÁ</v>
          </cell>
        </row>
        <row r="202">
          <cell r="A202" t="str">
            <v>ALCALDIA DE CHIVOLO</v>
          </cell>
        </row>
        <row r="203">
          <cell r="A203" t="str">
            <v>ALCALDIA DE CHIVOR</v>
          </cell>
        </row>
        <row r="204">
          <cell r="A204" t="str">
            <v>ALCALDIA DE CHOACHÍ</v>
          </cell>
        </row>
        <row r="205">
          <cell r="A205" t="str">
            <v>ALCALDIA DE CHOCONTÁ</v>
          </cell>
        </row>
        <row r="206">
          <cell r="A206" t="str">
            <v>ALCALDIA DE CICUCO</v>
          </cell>
        </row>
        <row r="207">
          <cell r="A207" t="str">
            <v>ALCALDIA DE CIÉNAGA</v>
          </cell>
        </row>
        <row r="208">
          <cell r="A208" t="str">
            <v>ALCALDIA DE CIÉNAGA DE ORO</v>
          </cell>
        </row>
        <row r="209">
          <cell r="A209" t="str">
            <v>ALCALDIA DE CIÉNEGA</v>
          </cell>
        </row>
        <row r="210">
          <cell r="A210" t="str">
            <v>ALCALDIA DE CIMITARRA</v>
          </cell>
        </row>
        <row r="211">
          <cell r="A211" t="str">
            <v>ALCALDIA DE CIRCASIA</v>
          </cell>
        </row>
        <row r="212">
          <cell r="A212" t="str">
            <v>ALCALDIA DE CISNEROS</v>
          </cell>
        </row>
        <row r="213">
          <cell r="A213" t="str">
            <v>ALCALDIA DE CIUDAD BOLÍVAR</v>
          </cell>
        </row>
        <row r="214">
          <cell r="A214" t="str">
            <v>ALCALDIA DE CLEMENCIA</v>
          </cell>
        </row>
        <row r="215">
          <cell r="A215" t="str">
            <v>ALCALDIA DE COCORNÁ</v>
          </cell>
        </row>
        <row r="216">
          <cell r="A216" t="str">
            <v>ALCALDIA DE COELLO</v>
          </cell>
        </row>
        <row r="217">
          <cell r="A217" t="str">
            <v>ALCALDIA DE COGUA</v>
          </cell>
        </row>
        <row r="218">
          <cell r="A218" t="str">
            <v>ALCALDIA DE COLOMBIA</v>
          </cell>
        </row>
        <row r="219">
          <cell r="A219" t="str">
            <v>ALCALDIA DE COLON</v>
          </cell>
        </row>
        <row r="220">
          <cell r="A220" t="str">
            <v>ALCALDIA DE COLOSO</v>
          </cell>
        </row>
        <row r="221">
          <cell r="A221" t="str">
            <v>ALCALDIA DE CÓMBITA</v>
          </cell>
        </row>
        <row r="222">
          <cell r="A222" t="str">
            <v>ALCALDIA DE CONCEPCIÓN</v>
          </cell>
        </row>
        <row r="223">
          <cell r="A223" t="str">
            <v>ALCALDIA DE CONCORDIA</v>
          </cell>
        </row>
        <row r="224">
          <cell r="A224" t="str">
            <v>ALCALDIA DE CONDOTO</v>
          </cell>
        </row>
        <row r="225">
          <cell r="A225" t="str">
            <v>ALCALDIA DE CONFINES</v>
          </cell>
        </row>
        <row r="226">
          <cell r="A226" t="str">
            <v>ALCALDIA DE CONSACA</v>
          </cell>
        </row>
        <row r="227">
          <cell r="A227" t="str">
            <v>ALCALDIA DE CONTADERO</v>
          </cell>
        </row>
        <row r="228">
          <cell r="A228" t="str">
            <v>ALCALDIA DE CONTRATACIÓN</v>
          </cell>
        </row>
        <row r="229">
          <cell r="A229" t="str">
            <v>ALCALDIA DE CONVENCIÓN</v>
          </cell>
        </row>
        <row r="230">
          <cell r="A230" t="str">
            <v>ALCALDIA DE COPACABANA</v>
          </cell>
        </row>
        <row r="231">
          <cell r="A231" t="str">
            <v>ALCALDIA DE COPER</v>
          </cell>
        </row>
        <row r="232">
          <cell r="A232" t="str">
            <v>ALCALDIA DE CORDOBA</v>
          </cell>
        </row>
        <row r="233">
          <cell r="A233" t="str">
            <v>ALCALDIA DE CORINTO</v>
          </cell>
        </row>
        <row r="234">
          <cell r="A234" t="str">
            <v>ALCALDIA DE COROMORO</v>
          </cell>
        </row>
        <row r="235">
          <cell r="A235" t="str">
            <v>ALCALDIA DE COROZAL</v>
          </cell>
        </row>
        <row r="236">
          <cell r="A236" t="str">
            <v>ALCALDIA DE CORRALES</v>
          </cell>
        </row>
        <row r="237">
          <cell r="A237" t="str">
            <v>ALCALDIA DE COTA</v>
          </cell>
        </row>
        <row r="238">
          <cell r="A238" t="str">
            <v>ALCALDIA DE COTORRA</v>
          </cell>
        </row>
        <row r="239">
          <cell r="A239" t="str">
            <v>ALCALDIA DE COVARACHÍA</v>
          </cell>
        </row>
        <row r="240">
          <cell r="A240" t="str">
            <v>ALCALDIA DE COVEÑAS</v>
          </cell>
        </row>
        <row r="241">
          <cell r="A241" t="str">
            <v>ALCALDIA DE COYAIMA</v>
          </cell>
        </row>
        <row r="242">
          <cell r="A242" t="str">
            <v>ALCALDIA DE CRAVO NORTE</v>
          </cell>
        </row>
        <row r="243">
          <cell r="A243" t="str">
            <v>ALCALDIA DE CUASPUD</v>
          </cell>
        </row>
        <row r="244">
          <cell r="A244" t="str">
            <v>ALCALDIA DE CUBARÁ</v>
          </cell>
        </row>
        <row r="245">
          <cell r="A245" t="str">
            <v>ALCALDIA DE CUBARRAL</v>
          </cell>
        </row>
        <row r="246">
          <cell r="A246" t="str">
            <v>ALCALDIA DE CUCAITA</v>
          </cell>
        </row>
        <row r="247">
          <cell r="A247" t="str">
            <v>ALCALDIA DE CUCUNUBÁ</v>
          </cell>
        </row>
        <row r="248">
          <cell r="A248" t="str">
            <v>ALCALDIA DE CÚCUTA</v>
          </cell>
        </row>
        <row r="249">
          <cell r="A249" t="str">
            <v>ALCALDIA DE CUCUTILLA</v>
          </cell>
        </row>
        <row r="250">
          <cell r="A250" t="str">
            <v>ALCALDIA DE CUÍTIVA</v>
          </cell>
        </row>
        <row r="251">
          <cell r="A251" t="str">
            <v>ALCALDIA DE CUMARAL</v>
          </cell>
        </row>
        <row r="252">
          <cell r="A252" t="str">
            <v>ALCALDIA DE CUMARIBO</v>
          </cell>
        </row>
        <row r="253">
          <cell r="A253" t="str">
            <v>ALCALDIA DE CUMBAL</v>
          </cell>
        </row>
        <row r="254">
          <cell r="A254" t="str">
            <v>ALCALDIA DE CUMBITARA</v>
          </cell>
        </row>
        <row r="255">
          <cell r="A255" t="str">
            <v>ALCALDIA DE CUNDAY</v>
          </cell>
        </row>
        <row r="256">
          <cell r="A256" t="str">
            <v>ALCALDIA DE CURILLO</v>
          </cell>
        </row>
        <row r="257">
          <cell r="A257" t="str">
            <v>ALCALDIA DE CURITÍ</v>
          </cell>
        </row>
        <row r="258">
          <cell r="A258" t="str">
            <v>ALCALDIA DE CURUMANÍ</v>
          </cell>
        </row>
        <row r="259">
          <cell r="A259" t="str">
            <v>ALCALDIA DE DABEIBA</v>
          </cell>
        </row>
        <row r="260">
          <cell r="A260" t="str">
            <v>ALCALDIA DE DAGUA</v>
          </cell>
        </row>
        <row r="261">
          <cell r="A261" t="str">
            <v>ALCALDIA DE DIBULLA</v>
          </cell>
        </row>
        <row r="262">
          <cell r="A262" t="str">
            <v>ALCALDIA DE DISTRACCIÓN</v>
          </cell>
        </row>
        <row r="263">
          <cell r="A263" t="str">
            <v>ALCALDIA DE DOLORES</v>
          </cell>
        </row>
        <row r="264">
          <cell r="A264" t="str">
            <v>ALCALDIA DE DON MATÍAS</v>
          </cell>
        </row>
        <row r="265">
          <cell r="A265" t="str">
            <v>ALCALDIA DE DOSQUEBRADAS</v>
          </cell>
        </row>
        <row r="266">
          <cell r="A266" t="str">
            <v>ALCALDIA DE DUITAMA</v>
          </cell>
        </row>
        <row r="267">
          <cell r="A267" t="str">
            <v>ALCALDIA DE DURANIA</v>
          </cell>
        </row>
        <row r="268">
          <cell r="A268" t="str">
            <v>ALCALDIA DE EBÉJICO</v>
          </cell>
        </row>
        <row r="269">
          <cell r="A269" t="str">
            <v>ALCALDIA DE EL ÁGUILA</v>
          </cell>
        </row>
        <row r="270">
          <cell r="A270" t="str">
            <v>ALCALDIA DE EL BAGRE</v>
          </cell>
        </row>
        <row r="271">
          <cell r="A271" t="str">
            <v>ALCALDIA DE EL BANCO</v>
          </cell>
        </row>
        <row r="272">
          <cell r="A272" t="str">
            <v>ALCALDIA DE EL CAIRO</v>
          </cell>
        </row>
        <row r="273">
          <cell r="A273" t="str">
            <v>ALCALDIA DE EL CALVARIO</v>
          </cell>
        </row>
        <row r="274">
          <cell r="A274" t="str">
            <v>ALCALDIA DE EL CANTÓN DEL SAN PABLO</v>
          </cell>
        </row>
        <row r="275">
          <cell r="A275" t="str">
            <v>ALCALDIA DE EL CARMEN</v>
          </cell>
        </row>
        <row r="276">
          <cell r="A276" t="str">
            <v>ALCALDIA DE EL CARMEN DE ATRATO</v>
          </cell>
        </row>
        <row r="277">
          <cell r="A277" t="str">
            <v>ALCALDIA DE EL CARMEN DE BOLÍVAR</v>
          </cell>
        </row>
        <row r="278">
          <cell r="A278" t="str">
            <v>ALCALDIA DE EL CARMEN DE CHUCURÍ</v>
          </cell>
        </row>
        <row r="279">
          <cell r="A279" t="str">
            <v>ALCALDIA DE EL CARMEN DE VIBORAL</v>
          </cell>
        </row>
        <row r="280">
          <cell r="A280" t="str">
            <v>ALCALDIA DE EL CASTILLO</v>
          </cell>
        </row>
        <row r="281">
          <cell r="A281" t="str">
            <v>ALCALDIA DE EL CERRITO</v>
          </cell>
        </row>
        <row r="282">
          <cell r="A282" t="str">
            <v>ALCALDIA DE EL CHARCO</v>
          </cell>
        </row>
        <row r="283">
          <cell r="A283" t="str">
            <v>ALCALDIA DE EL COCUY</v>
          </cell>
        </row>
        <row r="284">
          <cell r="A284" t="str">
            <v>ALCALDIA DE EL COLEGIO</v>
          </cell>
        </row>
        <row r="285">
          <cell r="A285" t="str">
            <v>ALCALDIA DE EL COPEY</v>
          </cell>
        </row>
        <row r="286">
          <cell r="A286" t="str">
            <v>ALCALDIA DE EL DONCELLO</v>
          </cell>
        </row>
        <row r="287">
          <cell r="A287" t="str">
            <v>ALCALDIA DE EL DORADO</v>
          </cell>
        </row>
        <row r="288">
          <cell r="A288" t="str">
            <v>ALCALDIA DE EL DOVIO</v>
          </cell>
        </row>
        <row r="289">
          <cell r="A289" t="str">
            <v>ALCALDIA DE EL ENCANTO</v>
          </cell>
        </row>
        <row r="290">
          <cell r="A290" t="str">
            <v>ALCALDIA DE EL ESPINO</v>
          </cell>
        </row>
        <row r="291">
          <cell r="A291" t="str">
            <v>ALCALDIA DE EL GUACAMAYO</v>
          </cell>
        </row>
        <row r="292">
          <cell r="A292" t="str">
            <v>ALCALDIA DE EL GUAMO</v>
          </cell>
        </row>
        <row r="293">
          <cell r="A293" t="str">
            <v>ALCALDIA DE EL LITORAL DEL SAN JUAN</v>
          </cell>
        </row>
        <row r="294">
          <cell r="A294" t="str">
            <v>ALCALDIA DE EL MOLINO</v>
          </cell>
        </row>
        <row r="295">
          <cell r="A295" t="str">
            <v>ALCALDIA DE EL PASO</v>
          </cell>
        </row>
        <row r="296">
          <cell r="A296" t="str">
            <v>ALCALDIA DE EL PAUJIL</v>
          </cell>
        </row>
        <row r="297">
          <cell r="A297" t="str">
            <v>ALCALDIA DE EL PEÑOL</v>
          </cell>
        </row>
        <row r="298">
          <cell r="A298" t="str">
            <v>ALCALDIA DE EL PEÑON</v>
          </cell>
        </row>
        <row r="299">
          <cell r="A299" t="str">
            <v>ALCALDIA DE EL PIÑON</v>
          </cell>
        </row>
        <row r="300">
          <cell r="A300" t="str">
            <v>ALCALDIA DE EL PLAYÓN</v>
          </cell>
        </row>
        <row r="301">
          <cell r="A301" t="str">
            <v>ALCALDIA DE EL RETÉN</v>
          </cell>
        </row>
        <row r="302">
          <cell r="A302" t="str">
            <v>ALCALDIA DE EL RETORNO</v>
          </cell>
        </row>
        <row r="303">
          <cell r="A303" t="str">
            <v>ALCALDIA DE EL ROBLE</v>
          </cell>
        </row>
        <row r="304">
          <cell r="A304" t="str">
            <v>ALCALDIA DE EL ROSAL</v>
          </cell>
        </row>
        <row r="305">
          <cell r="A305" t="str">
            <v>ALCALDIA DE EL ROSARIO</v>
          </cell>
        </row>
        <row r="306">
          <cell r="A306" t="str">
            <v>ALCALDIA DE EL SANTUARIO</v>
          </cell>
        </row>
        <row r="307">
          <cell r="A307" t="str">
            <v>ALCALDIA DE EL TABLÓN DE GÓMEZ</v>
          </cell>
        </row>
        <row r="308">
          <cell r="A308" t="str">
            <v>ALCALDIA DE EL TAMBO</v>
          </cell>
        </row>
        <row r="309">
          <cell r="A309" t="str">
            <v>ALCALDIA DE EL TAMBO</v>
          </cell>
        </row>
        <row r="310">
          <cell r="A310" t="str">
            <v>ALCALDIA DE EL TARRA</v>
          </cell>
        </row>
        <row r="311">
          <cell r="A311" t="str">
            <v>ALCALDIA DE EL ZULIA</v>
          </cell>
        </row>
        <row r="312">
          <cell r="A312" t="str">
            <v>ALCALDIA DE ELÍAS</v>
          </cell>
        </row>
        <row r="313">
          <cell r="A313" t="str">
            <v>ALCALDIA DE ENCINO</v>
          </cell>
        </row>
        <row r="314">
          <cell r="A314" t="str">
            <v>ALCALDIA DE ENCISO</v>
          </cell>
        </row>
        <row r="315">
          <cell r="A315" t="str">
            <v>ALCALDIA DE ENTRERRIOS</v>
          </cell>
        </row>
        <row r="316">
          <cell r="A316" t="str">
            <v>ALCALDIA DE ENVIGADO</v>
          </cell>
        </row>
        <row r="317">
          <cell r="A317" t="str">
            <v>ALCALDIA DE ESPINAL</v>
          </cell>
        </row>
        <row r="318">
          <cell r="A318" t="str">
            <v>ALCALDIA DE FACATATIVÁ</v>
          </cell>
        </row>
        <row r="319">
          <cell r="A319" t="str">
            <v>ALCALDIA DE FALAN</v>
          </cell>
        </row>
        <row r="320">
          <cell r="A320" t="str">
            <v>ALCALDIA DE FILADELFIA</v>
          </cell>
        </row>
        <row r="321">
          <cell r="A321" t="str">
            <v>ALCALDIA DE FILANDIA</v>
          </cell>
        </row>
        <row r="322">
          <cell r="A322" t="str">
            <v>ALCALDIA DE FIRAVITOBA</v>
          </cell>
        </row>
        <row r="323">
          <cell r="A323" t="str">
            <v>ALCALDIA DE FLANDES</v>
          </cell>
        </row>
        <row r="324">
          <cell r="A324" t="str">
            <v>ALCALDIA DE FLORENCIA</v>
          </cell>
        </row>
        <row r="325">
          <cell r="A325" t="str">
            <v>ALCALDIA DE FLORENCIA</v>
          </cell>
        </row>
        <row r="326">
          <cell r="A326" t="str">
            <v>ALCALDIA DE FLORESTA</v>
          </cell>
        </row>
        <row r="327">
          <cell r="A327" t="str">
            <v>ALCALDIA DE FLORIÁN</v>
          </cell>
        </row>
        <row r="328">
          <cell r="A328" t="str">
            <v>ALCALDIA DE FLORIDA</v>
          </cell>
        </row>
        <row r="329">
          <cell r="A329" t="str">
            <v>ALCALDIA DE FLORIDABLANCA</v>
          </cell>
        </row>
        <row r="330">
          <cell r="A330" t="str">
            <v>ALCALDIA DE FOMEQUE</v>
          </cell>
        </row>
        <row r="331">
          <cell r="A331" t="str">
            <v>ALCALDIA DE FONSECA</v>
          </cell>
        </row>
        <row r="332">
          <cell r="A332" t="str">
            <v>ALCALDIA DE FORTUL</v>
          </cell>
        </row>
        <row r="333">
          <cell r="A333" t="str">
            <v>ALCALDIA DE FOSCA</v>
          </cell>
        </row>
        <row r="334">
          <cell r="A334" t="str">
            <v>ALCALDIA DE FRANCISCO PIZARRO</v>
          </cell>
        </row>
        <row r="335">
          <cell r="A335" t="str">
            <v>ALCALDIA DE FREDONIA</v>
          </cell>
        </row>
        <row r="336">
          <cell r="A336" t="str">
            <v>ALCALDIA DE FRESNO</v>
          </cell>
        </row>
        <row r="337">
          <cell r="A337" t="str">
            <v>ALCALDIA DE FRONTINO</v>
          </cell>
        </row>
        <row r="338">
          <cell r="A338" t="str">
            <v>ALCALDIA DE FUENTE DE ORO</v>
          </cell>
        </row>
        <row r="339">
          <cell r="A339" t="str">
            <v>ALCALDIA DE FUNDACIÓN</v>
          </cell>
        </row>
        <row r="340">
          <cell r="A340" t="str">
            <v>ALCALDIA DE FUNES</v>
          </cell>
        </row>
        <row r="341">
          <cell r="A341" t="str">
            <v>ALCALDIA DE FUNZA</v>
          </cell>
        </row>
        <row r="342">
          <cell r="A342" t="str">
            <v>ALCALDIA DE FÚQUENE</v>
          </cell>
        </row>
        <row r="343">
          <cell r="A343" t="str">
            <v>ALCALDIA DE FUSAGASUGÁ</v>
          </cell>
        </row>
        <row r="344">
          <cell r="A344" t="str">
            <v>ALCALDIA DE GACHALA</v>
          </cell>
        </row>
        <row r="345">
          <cell r="A345" t="str">
            <v>ALCALDIA DE GACHANCIPÁ</v>
          </cell>
        </row>
        <row r="346">
          <cell r="A346" t="str">
            <v>ALCALDIA DE GACHANTIVÁ</v>
          </cell>
        </row>
        <row r="347">
          <cell r="A347" t="str">
            <v>ALCALDIA DE GACHETÁ</v>
          </cell>
        </row>
        <row r="348">
          <cell r="A348" t="str">
            <v>ALCALDIA DE GALÁN</v>
          </cell>
        </row>
        <row r="349">
          <cell r="A349" t="str">
            <v>ALCALDIA DE GALAPA</v>
          </cell>
        </row>
        <row r="350">
          <cell r="A350" t="str">
            <v>ALCALDIA DE GALERAS</v>
          </cell>
        </row>
        <row r="351">
          <cell r="A351" t="str">
            <v>ALCALDIA DE GAMA</v>
          </cell>
        </row>
        <row r="352">
          <cell r="A352" t="str">
            <v>ALCALDIA DE GAMARRA</v>
          </cell>
        </row>
        <row r="353">
          <cell r="A353" t="str">
            <v>ALCALDIA DE GAMBITA</v>
          </cell>
        </row>
        <row r="354">
          <cell r="A354" t="str">
            <v>ALCALDIA DE GAMEZA</v>
          </cell>
        </row>
        <row r="355">
          <cell r="A355" t="str">
            <v>ALCALDIA DE GARAGOA</v>
          </cell>
        </row>
        <row r="356">
          <cell r="A356" t="str">
            <v>ALCALDIA DE GARZÓN</v>
          </cell>
        </row>
        <row r="357">
          <cell r="A357" t="str">
            <v>ALCALDIA DE GÉNOVA</v>
          </cell>
        </row>
        <row r="358">
          <cell r="A358" t="str">
            <v>ALCALDIA DE GIGANTE</v>
          </cell>
        </row>
        <row r="359">
          <cell r="A359" t="str">
            <v>ALCALDIA DE GINEBRA</v>
          </cell>
        </row>
        <row r="360">
          <cell r="A360" t="str">
            <v>ALCALDIA DE GIRALDO</v>
          </cell>
        </row>
        <row r="361">
          <cell r="A361" t="str">
            <v>ALCALDIA DE GIRARDOT</v>
          </cell>
        </row>
        <row r="362">
          <cell r="A362" t="str">
            <v>ALCALDIA DE GIRARDOTA</v>
          </cell>
        </row>
        <row r="363">
          <cell r="A363" t="str">
            <v>ALCALDIA DE GIRÓN</v>
          </cell>
        </row>
        <row r="364">
          <cell r="A364" t="str">
            <v>ALCALDIA DE GÓMEZ PLATA</v>
          </cell>
        </row>
        <row r="365">
          <cell r="A365" t="str">
            <v>ALCALDIA DE GONZÁLEZ</v>
          </cell>
        </row>
        <row r="366">
          <cell r="A366" t="str">
            <v>ALCALDIA DE GRAMALOTE</v>
          </cell>
        </row>
        <row r="367">
          <cell r="A367" t="str">
            <v>ALCALDIA DE GRANADA</v>
          </cell>
        </row>
        <row r="368">
          <cell r="A368" t="str">
            <v>ALCALDIA DE GUACA</v>
          </cell>
        </row>
        <row r="369">
          <cell r="A369" t="str">
            <v>ALCALDIA DE GUACAMAYAS</v>
          </cell>
        </row>
        <row r="370">
          <cell r="A370" t="str">
            <v>ALCALDIA DE GUACARÍ</v>
          </cell>
        </row>
        <row r="371">
          <cell r="A371" t="str">
            <v>ALCALDIA DE GUACHETÁ</v>
          </cell>
        </row>
        <row r="372">
          <cell r="A372" t="str">
            <v>ALCALDIA DE GUACHUCAL</v>
          </cell>
        </row>
        <row r="373">
          <cell r="A373" t="str">
            <v>ALCALDIA DE GUADALAJARA DE BUGA</v>
          </cell>
        </row>
        <row r="374">
          <cell r="A374" t="str">
            <v>ALCALDIA DE GUADALUPE</v>
          </cell>
        </row>
        <row r="375">
          <cell r="A375" t="str">
            <v>ALCALDIA DE GUADUAS</v>
          </cell>
        </row>
        <row r="376">
          <cell r="A376" t="str">
            <v>ALCALDIA DE GUAITARILLA</v>
          </cell>
        </row>
        <row r="377">
          <cell r="A377" t="str">
            <v>ALCALDIA DE GUALMATÁN</v>
          </cell>
        </row>
        <row r="378">
          <cell r="A378" t="str">
            <v>ALCALDIA DE GUAMAL</v>
          </cell>
        </row>
        <row r="379">
          <cell r="A379" t="str">
            <v>ALCALDIA DE GUAMO</v>
          </cell>
        </row>
        <row r="380">
          <cell r="A380" t="str">
            <v>ALCALDIA DE GUAPI</v>
          </cell>
        </row>
        <row r="381">
          <cell r="A381" t="str">
            <v>ALCALDIA DE GUAPOTÁ</v>
          </cell>
        </row>
        <row r="382">
          <cell r="A382" t="str">
            <v>ALCALDIA DE GUARANDA</v>
          </cell>
        </row>
        <row r="383">
          <cell r="A383" t="str">
            <v>ALCALDIA DE GUARNE</v>
          </cell>
        </row>
        <row r="384">
          <cell r="A384" t="str">
            <v>ALCALDIA DE GUASCA</v>
          </cell>
        </row>
        <row r="385">
          <cell r="A385" t="str">
            <v>ALCALDIA DE GUATAPE</v>
          </cell>
        </row>
        <row r="386">
          <cell r="A386" t="str">
            <v>ALCALDIA DE GUATAQUÍ</v>
          </cell>
        </row>
        <row r="387">
          <cell r="A387" t="str">
            <v>ALCALDIA DE GUATAVITA</v>
          </cell>
        </row>
        <row r="388">
          <cell r="A388" t="str">
            <v>ALCALDIA DE GUATEQUE</v>
          </cell>
        </row>
        <row r="389">
          <cell r="A389" t="str">
            <v>ALCALDIA DE GUÁTICA</v>
          </cell>
        </row>
        <row r="390">
          <cell r="A390" t="str">
            <v>ALCALDIA DE GUAVATÁ</v>
          </cell>
        </row>
        <row r="391">
          <cell r="A391" t="str">
            <v>ALCALDIA DE GUAYABAL DE SIQUIMA</v>
          </cell>
        </row>
        <row r="392">
          <cell r="A392" t="str">
            <v>ALCALDIA DE GUAYABETAL</v>
          </cell>
        </row>
        <row r="393">
          <cell r="A393" t="str">
            <v>ALCALDIA DE GUAYATÁ</v>
          </cell>
        </row>
        <row r="394">
          <cell r="A394" t="str">
            <v>ALCALDIA DE GÜEPSA</v>
          </cell>
        </row>
        <row r="395">
          <cell r="A395" t="str">
            <v>ALCALDIA DE GÜICÁN</v>
          </cell>
        </row>
        <row r="396">
          <cell r="A396" t="str">
            <v>ALCALDIA DE GUTIÉRREZ</v>
          </cell>
        </row>
        <row r="397">
          <cell r="A397" t="str">
            <v>ALCALDIA DE HACARÍ</v>
          </cell>
        </row>
        <row r="398">
          <cell r="A398" t="str">
            <v>ALCALDIA DE HATILLO DE LOBA</v>
          </cell>
        </row>
        <row r="399">
          <cell r="A399" t="str">
            <v>ALCALDIA DE HATO</v>
          </cell>
        </row>
        <row r="400">
          <cell r="A400" t="str">
            <v>ALCALDIA DE HATO COROZAL</v>
          </cell>
        </row>
        <row r="401">
          <cell r="A401" t="str">
            <v>ALCALDIA DE HATONUEVO</v>
          </cell>
        </row>
        <row r="402">
          <cell r="A402" t="str">
            <v>ALCALDIA DE HELICONIA</v>
          </cell>
        </row>
        <row r="403">
          <cell r="A403" t="str">
            <v>ALCALDIA DE HERRÁN</v>
          </cell>
        </row>
        <row r="404">
          <cell r="A404" t="str">
            <v>ALCALDIA DE HERVEO</v>
          </cell>
        </row>
        <row r="405">
          <cell r="A405" t="str">
            <v>ALCALDIA DE HISPANIA</v>
          </cell>
        </row>
        <row r="406">
          <cell r="A406" t="str">
            <v>ALCALDIA DE HOBO</v>
          </cell>
        </row>
        <row r="407">
          <cell r="A407" t="str">
            <v>ALCALDIA DE HONDA</v>
          </cell>
        </row>
        <row r="408">
          <cell r="A408" t="str">
            <v>ALCALDIA DE IBAGUÉ</v>
          </cell>
        </row>
        <row r="409">
          <cell r="A409" t="str">
            <v>ALCALDIA DE ICONONZO</v>
          </cell>
        </row>
        <row r="410">
          <cell r="A410" t="str">
            <v>ALCALDIA DE ILES</v>
          </cell>
        </row>
        <row r="411">
          <cell r="A411" t="str">
            <v>ALCALDIA DE IMUÉS</v>
          </cell>
        </row>
        <row r="412">
          <cell r="A412" t="str">
            <v>ALCALDIA DE INÍRIDA</v>
          </cell>
        </row>
        <row r="413">
          <cell r="A413" t="str">
            <v>ALCALDIA DE INZÁ</v>
          </cell>
        </row>
        <row r="414">
          <cell r="A414" t="str">
            <v>ALCALDIA DE IPIALES</v>
          </cell>
        </row>
        <row r="415">
          <cell r="A415" t="str">
            <v>ALCALDIA DE IQUIRA</v>
          </cell>
        </row>
        <row r="416">
          <cell r="A416" t="str">
            <v>ALCALDIA DE ISNOS</v>
          </cell>
        </row>
        <row r="417">
          <cell r="A417" t="str">
            <v>ALCALDIA DE ISTMINA</v>
          </cell>
        </row>
        <row r="418">
          <cell r="A418" t="str">
            <v>ALCALDIA DE ITAGUI</v>
          </cell>
        </row>
        <row r="419">
          <cell r="A419" t="str">
            <v>ALCALDIA DE ITUANGO</v>
          </cell>
        </row>
        <row r="420">
          <cell r="A420" t="str">
            <v>ALCALDIA DE IZA</v>
          </cell>
        </row>
        <row r="421">
          <cell r="A421" t="str">
            <v>ALCALDIA DE JAMBALÓ</v>
          </cell>
        </row>
        <row r="422">
          <cell r="A422" t="str">
            <v>ALCALDIA DE JAMUNDÍ</v>
          </cell>
        </row>
        <row r="423">
          <cell r="A423" t="str">
            <v>ALCALDIA DE JARDÍN</v>
          </cell>
        </row>
        <row r="424">
          <cell r="A424" t="str">
            <v>ALCALDIA DE JENESANO</v>
          </cell>
        </row>
        <row r="425">
          <cell r="A425" t="str">
            <v>ALCALDIA DE JERICO</v>
          </cell>
        </row>
        <row r="426">
          <cell r="A426" t="str">
            <v>ALCALDIA DE JERICÓ</v>
          </cell>
        </row>
        <row r="427">
          <cell r="A427" t="str">
            <v>ALCALDIA DE JERUSALÉN</v>
          </cell>
        </row>
        <row r="428">
          <cell r="A428" t="str">
            <v>ALCALDIA DE JESÚS MARÍA</v>
          </cell>
        </row>
        <row r="429">
          <cell r="A429" t="str">
            <v>ALCALDIA DE JORDÁN</v>
          </cell>
        </row>
        <row r="430">
          <cell r="A430" t="str">
            <v>ALCALDIA DE JUAN DE ACOSTA</v>
          </cell>
        </row>
        <row r="431">
          <cell r="A431" t="str">
            <v>ALCALDIA DE JUNÍN</v>
          </cell>
        </row>
        <row r="432">
          <cell r="A432" t="str">
            <v>ALCALDIA DE JURADÓ</v>
          </cell>
        </row>
        <row r="433">
          <cell r="A433" t="str">
            <v>ALCALDIA DE LA APARTADA</v>
          </cell>
        </row>
        <row r="434">
          <cell r="A434" t="str">
            <v>ALCALDIA DE LA ARGENTINA</v>
          </cell>
        </row>
        <row r="435">
          <cell r="A435" t="str">
            <v>ALCALDIA DE LA BELLEZA</v>
          </cell>
        </row>
        <row r="436">
          <cell r="A436" t="str">
            <v>ALCALDIA DE LA CALERA</v>
          </cell>
        </row>
        <row r="437">
          <cell r="A437" t="str">
            <v>ALCALDIA DE LA CAPILLA</v>
          </cell>
        </row>
        <row r="438">
          <cell r="A438" t="str">
            <v>ALCALDIA DE LA CEJA</v>
          </cell>
        </row>
        <row r="439">
          <cell r="A439" t="str">
            <v>ALCALDIA DE LA CELIA</v>
          </cell>
        </row>
        <row r="440">
          <cell r="A440" t="str">
            <v>ALCALDIA DE LA CHORRERA</v>
          </cell>
        </row>
        <row r="441">
          <cell r="A441" t="str">
            <v>ALCALDIA DE LA CRUZ</v>
          </cell>
        </row>
        <row r="442">
          <cell r="A442" t="str">
            <v>ALCALDIA DE LA CUMBRE</v>
          </cell>
        </row>
        <row r="443">
          <cell r="A443" t="str">
            <v>ALCALDIA DE LA DORADA</v>
          </cell>
        </row>
        <row r="444">
          <cell r="A444" t="str">
            <v>ALCALDIA DE LA ESPERANZA</v>
          </cell>
        </row>
        <row r="445">
          <cell r="A445" t="str">
            <v>ALCALDIA DE LA ESTRELLA</v>
          </cell>
        </row>
        <row r="446">
          <cell r="A446" t="str">
            <v>ALCALDIA DE LA FLORIDA</v>
          </cell>
        </row>
        <row r="447">
          <cell r="A447" t="str">
            <v>ALCALDIA DE LA GLORIA</v>
          </cell>
        </row>
        <row r="448">
          <cell r="A448" t="str">
            <v>ALCALDIA DE LA GUADALUPE</v>
          </cell>
        </row>
        <row r="449">
          <cell r="A449" t="str">
            <v>ALCALDIA DE LA JAGUA DE IBIRICO</v>
          </cell>
        </row>
        <row r="450">
          <cell r="A450" t="str">
            <v>ALCALDIA DE LA JAGUA DEL PILAR</v>
          </cell>
        </row>
        <row r="451">
          <cell r="A451" t="str">
            <v>ALCALDIA DE LA LLANADA</v>
          </cell>
        </row>
        <row r="452">
          <cell r="A452" t="str">
            <v>ALCALDIA DE LA MACARENA</v>
          </cell>
        </row>
        <row r="453">
          <cell r="A453" t="str">
            <v>ALCALDIA DE LA MAGDALENA</v>
          </cell>
        </row>
        <row r="454">
          <cell r="A454" t="str">
            <v>ALCALDIA DE LA MERCED</v>
          </cell>
        </row>
        <row r="455">
          <cell r="A455" t="str">
            <v>ALCALDIA DE LA MESA</v>
          </cell>
        </row>
        <row r="456">
          <cell r="A456" t="str">
            <v>ALCALDIA DE LA MONTAÑITA</v>
          </cell>
        </row>
        <row r="457">
          <cell r="A457" t="str">
            <v>ALCALDIA DE LA PALMA</v>
          </cell>
        </row>
        <row r="458">
          <cell r="A458" t="str">
            <v>ALCALDIA DE LA PAZ</v>
          </cell>
        </row>
        <row r="459">
          <cell r="A459" t="str">
            <v>ALCALDIA DE LA PEDRERA</v>
          </cell>
        </row>
        <row r="460">
          <cell r="A460" t="str">
            <v>ALCALDIA DE LA PEÑA</v>
          </cell>
        </row>
        <row r="461">
          <cell r="A461" t="str">
            <v>ALCALDIA DE LA PINTADA</v>
          </cell>
        </row>
        <row r="462">
          <cell r="A462" t="str">
            <v>ALCALDIA DE LA PLATA</v>
          </cell>
        </row>
        <row r="463">
          <cell r="A463" t="str">
            <v>ALCALDIA DE LA PRIMAVERA</v>
          </cell>
        </row>
        <row r="464">
          <cell r="A464" t="str">
            <v>ALCALDIA DE LA SALINA</v>
          </cell>
        </row>
        <row r="465">
          <cell r="A465" t="str">
            <v>ALCALDIA DE LA SIERRA</v>
          </cell>
        </row>
        <row r="466">
          <cell r="A466" t="str">
            <v>ALCALDIA DE LA TEBAIDA</v>
          </cell>
        </row>
        <row r="467">
          <cell r="A467" t="str">
            <v>ALCALDIA DE LA TOLA</v>
          </cell>
        </row>
        <row r="468">
          <cell r="A468" t="str">
            <v>ALCALDIA DE LA UNIÓN</v>
          </cell>
        </row>
        <row r="469">
          <cell r="A469" t="str">
            <v>ALCALDIA DE LA UNIÓN</v>
          </cell>
        </row>
        <row r="470">
          <cell r="A470" t="str">
            <v>ALCALDIA DE LA UVITA</v>
          </cell>
        </row>
        <row r="471">
          <cell r="A471" t="str">
            <v>ALCALDIA DE LA VEGA</v>
          </cell>
        </row>
        <row r="472">
          <cell r="A472" t="str">
            <v>ALCALDIA DE LA VICTORIA</v>
          </cell>
        </row>
        <row r="473">
          <cell r="A473" t="str">
            <v>ALCALDIA DE LA VIRGINIA</v>
          </cell>
        </row>
        <row r="474">
          <cell r="A474" t="str">
            <v>ALCALDIA DE LABATECA</v>
          </cell>
        </row>
        <row r="475">
          <cell r="A475" t="str">
            <v>ALCALDIA DE LABRANZAGRANDE</v>
          </cell>
        </row>
        <row r="476">
          <cell r="A476" t="str">
            <v>ALCALDIA DE LANDÁZURI</v>
          </cell>
        </row>
        <row r="477">
          <cell r="A477" t="str">
            <v>ALCALDIA DE LEBRÍJA</v>
          </cell>
        </row>
        <row r="478">
          <cell r="A478" t="str">
            <v>ALCALDIA DE LEIVA</v>
          </cell>
        </row>
        <row r="479">
          <cell r="A479" t="str">
            <v>ALCALDIA DE LEJANÍAS</v>
          </cell>
        </row>
        <row r="480">
          <cell r="A480" t="str">
            <v>ALCALDIA DE LENGUAZAQUE</v>
          </cell>
        </row>
        <row r="481">
          <cell r="A481" t="str">
            <v>ALCALDIA DE LÉRIDA</v>
          </cell>
        </row>
        <row r="482">
          <cell r="A482" t="str">
            <v>ALCALDIA DE LETICIA</v>
          </cell>
        </row>
        <row r="483">
          <cell r="A483" t="str">
            <v>ALCALDIA DE LÍBANO</v>
          </cell>
        </row>
        <row r="484">
          <cell r="A484" t="str">
            <v>ALCALDIA DE LIBORINA</v>
          </cell>
        </row>
        <row r="485">
          <cell r="A485" t="str">
            <v>ALCALDIA DE LINARES</v>
          </cell>
        </row>
        <row r="486">
          <cell r="A486" t="str">
            <v>ALCALDIA DE LLORÓ</v>
          </cell>
        </row>
        <row r="487">
          <cell r="A487" t="str">
            <v>ALCALDIA DE LÓPEZ</v>
          </cell>
        </row>
        <row r="488">
          <cell r="A488" t="str">
            <v>ALCALDIA DE LORICA</v>
          </cell>
        </row>
        <row r="489">
          <cell r="A489" t="str">
            <v>ALCALDIA DE LOS ANDES</v>
          </cell>
        </row>
        <row r="490">
          <cell r="A490" t="str">
            <v>ALCALDIA DE LOS CÓRDOBAS</v>
          </cell>
        </row>
        <row r="491">
          <cell r="A491" t="str">
            <v>ALCALDIA DE LOS PALMITOS</v>
          </cell>
        </row>
        <row r="492">
          <cell r="A492" t="str">
            <v>ALCALDIA DE LOS PATIOS</v>
          </cell>
        </row>
        <row r="493">
          <cell r="A493" t="str">
            <v>ALCALDIA DE LOS SANTOS</v>
          </cell>
        </row>
        <row r="494">
          <cell r="A494" t="str">
            <v>ALCALDIA DE LOURDES</v>
          </cell>
        </row>
        <row r="495">
          <cell r="A495" t="str">
            <v>ALCALDIA DE LURUACO</v>
          </cell>
        </row>
        <row r="496">
          <cell r="A496" t="str">
            <v>ALCALDIA DE MACANAL</v>
          </cell>
        </row>
        <row r="497">
          <cell r="A497" t="str">
            <v>ALCALDIA DE MACARAVITA</v>
          </cell>
        </row>
        <row r="498">
          <cell r="A498" t="str">
            <v>ALCALDIA DE MACEO</v>
          </cell>
        </row>
        <row r="499">
          <cell r="A499" t="str">
            <v>ALCALDIA DE MACHETA</v>
          </cell>
        </row>
        <row r="500">
          <cell r="A500" t="str">
            <v>ALCALDIA DE MADRID</v>
          </cell>
        </row>
        <row r="501">
          <cell r="A501" t="str">
            <v>ALCALDIA DE MAGANGUÉ</v>
          </cell>
        </row>
        <row r="502">
          <cell r="A502" t="str">
            <v>ALCALDIA DE MAGÜI</v>
          </cell>
        </row>
        <row r="503">
          <cell r="A503" t="str">
            <v>ALCALDIA DE MAHATES</v>
          </cell>
        </row>
        <row r="504">
          <cell r="A504" t="str">
            <v>ALCALDIA DE MAICAO</v>
          </cell>
        </row>
        <row r="505">
          <cell r="A505" t="str">
            <v>ALCALDIA DE MAJAGUAL</v>
          </cell>
        </row>
        <row r="506">
          <cell r="A506" t="str">
            <v>ALCALDIA DE MÁLAGA</v>
          </cell>
        </row>
        <row r="507">
          <cell r="A507" t="str">
            <v>ALCALDIA DE MALAMBO</v>
          </cell>
        </row>
        <row r="508">
          <cell r="A508" t="str">
            <v>ALCALDIA DE MALLAMA</v>
          </cell>
        </row>
        <row r="509">
          <cell r="A509" t="str">
            <v>ALCALDIA DE MANATÍ</v>
          </cell>
        </row>
        <row r="510">
          <cell r="A510" t="str">
            <v>ALCALDIA DE MANAURE</v>
          </cell>
        </row>
        <row r="511">
          <cell r="A511" t="str">
            <v>ALCALDIA DE MANÍ</v>
          </cell>
        </row>
        <row r="512">
          <cell r="A512" t="str">
            <v>ALCALDIA DE MANIZALES</v>
          </cell>
        </row>
        <row r="513">
          <cell r="A513" t="str">
            <v>ALCALDIA DE MANTA</v>
          </cell>
        </row>
        <row r="514">
          <cell r="A514" t="str">
            <v>ALCALDIA DE MANZANARES</v>
          </cell>
        </row>
        <row r="515">
          <cell r="A515" t="str">
            <v>ALCALDIA DE MAPIRIPÁN</v>
          </cell>
        </row>
        <row r="516">
          <cell r="A516" t="str">
            <v>ALCALDIA DE MAPIRIPANA</v>
          </cell>
        </row>
        <row r="517">
          <cell r="A517" t="str">
            <v>ALCALDIA DE MARGARITA</v>
          </cell>
        </row>
        <row r="518">
          <cell r="A518" t="str">
            <v>ALCALDIA DE MARÍA LA BAJA</v>
          </cell>
        </row>
        <row r="519">
          <cell r="A519" t="str">
            <v>ALCALDIA DE MARINILLA</v>
          </cell>
        </row>
        <row r="520">
          <cell r="A520" t="str">
            <v>ALCALDIA DE MARIPÍ</v>
          </cell>
        </row>
        <row r="521">
          <cell r="A521" t="str">
            <v>ALCALDIA DE MARIQUITA</v>
          </cell>
        </row>
        <row r="522">
          <cell r="A522" t="str">
            <v>ALCALDIA DE MARMATO</v>
          </cell>
        </row>
        <row r="523">
          <cell r="A523" t="str">
            <v>ALCALDIA DE MARQUETALIA</v>
          </cell>
        </row>
        <row r="524">
          <cell r="A524" t="str">
            <v>ALCALDIA DE MARSELLA</v>
          </cell>
        </row>
        <row r="525">
          <cell r="A525" t="str">
            <v>ALCALDIA DE MARULANDA</v>
          </cell>
        </row>
        <row r="526">
          <cell r="A526" t="str">
            <v>ALCALDIA DE MATANZA</v>
          </cell>
        </row>
        <row r="527">
          <cell r="A527" t="str">
            <v>ALCALDIA DE MEDELLÍN</v>
          </cell>
        </row>
        <row r="528">
          <cell r="A528" t="str">
            <v>ALCALDIA DE MEDINA</v>
          </cell>
        </row>
        <row r="529">
          <cell r="A529" t="str">
            <v>ALCALDIA DE MEDIO ATRATO</v>
          </cell>
        </row>
        <row r="530">
          <cell r="A530" t="str">
            <v>ALCALDIA DE MEDIO BAUDÓ</v>
          </cell>
        </row>
        <row r="531">
          <cell r="A531" t="str">
            <v>ALCALDIA DE MEDIO SAN JUAN</v>
          </cell>
        </row>
        <row r="532">
          <cell r="A532" t="str">
            <v>ALCALDIA DE MELGAR</v>
          </cell>
        </row>
        <row r="533">
          <cell r="A533" t="str">
            <v>ALCALDIA DE MERCADERES</v>
          </cell>
        </row>
        <row r="534">
          <cell r="A534" t="str">
            <v>ALCALDIA DE MESETAS</v>
          </cell>
        </row>
        <row r="535">
          <cell r="A535" t="str">
            <v>ALCALDIA DE MILÁN</v>
          </cell>
        </row>
        <row r="536">
          <cell r="A536" t="str">
            <v>ALCALDIA DE MIRAFLORES</v>
          </cell>
        </row>
        <row r="537">
          <cell r="A537" t="str">
            <v>ALCALDIA DE MIRAFLORES</v>
          </cell>
        </row>
        <row r="538">
          <cell r="A538" t="str">
            <v>ALCALDIA DE MIRANDA</v>
          </cell>
        </row>
        <row r="539">
          <cell r="A539" t="str">
            <v>ALCALDIA DE MIRITI - PARANÁ</v>
          </cell>
        </row>
        <row r="540">
          <cell r="A540" t="str">
            <v>ALCALDIA DE MISTRATÓ</v>
          </cell>
        </row>
        <row r="541">
          <cell r="A541" t="str">
            <v>ALCALDIA DE MITÚ</v>
          </cell>
        </row>
        <row r="542">
          <cell r="A542" t="str">
            <v>ALCALDIA DE MOCOA</v>
          </cell>
        </row>
        <row r="543">
          <cell r="A543" t="str">
            <v>ALCALDIA DE MOGOTES</v>
          </cell>
        </row>
        <row r="544">
          <cell r="A544" t="str">
            <v>ALCALDIA DE MOLAGAVITA</v>
          </cell>
        </row>
        <row r="545">
          <cell r="A545" t="str">
            <v>ALCALDIA DE MOMIL</v>
          </cell>
        </row>
        <row r="546">
          <cell r="A546" t="str">
            <v>ALCALDIA DE MOMPÓS</v>
          </cell>
        </row>
        <row r="547">
          <cell r="A547" t="str">
            <v>ALCALDIA DE MONGUA</v>
          </cell>
        </row>
        <row r="548">
          <cell r="A548" t="str">
            <v>ALCALDIA DE MONGUÍ</v>
          </cell>
        </row>
        <row r="549">
          <cell r="A549" t="str">
            <v>ALCALDIA DE MONIQUIRÁ</v>
          </cell>
        </row>
        <row r="550">
          <cell r="A550" t="str">
            <v>ALCALDIA DE MOÑITOS</v>
          </cell>
        </row>
        <row r="551">
          <cell r="A551" t="str">
            <v>ALCALDIA DE MONTEBELLO</v>
          </cell>
        </row>
        <row r="552">
          <cell r="A552" t="str">
            <v>ALCALDIA DE MONTECRISTO</v>
          </cell>
        </row>
        <row r="553">
          <cell r="A553" t="str">
            <v>ALCALDIA DE MONTELÍBANO</v>
          </cell>
        </row>
        <row r="554">
          <cell r="A554" t="str">
            <v>ALCALDIA DE MONTENEGRO</v>
          </cell>
        </row>
        <row r="555">
          <cell r="A555" t="str">
            <v>ALCALDIA DE MONTERÍA</v>
          </cell>
        </row>
        <row r="556">
          <cell r="A556" t="str">
            <v>ALCALDIA DE MONTERREY</v>
          </cell>
        </row>
        <row r="557">
          <cell r="A557" t="str">
            <v>ALCALDIA DE MORALES</v>
          </cell>
        </row>
        <row r="558">
          <cell r="A558" t="str">
            <v>ALCALDIA DE MORELIA</v>
          </cell>
        </row>
        <row r="559">
          <cell r="A559" t="str">
            <v>ALCALDIA DE MORICHAL</v>
          </cell>
        </row>
        <row r="560">
          <cell r="A560" t="str">
            <v>ALCALDIA DE MORROA</v>
          </cell>
        </row>
        <row r="561">
          <cell r="A561" t="str">
            <v>ALCALDIA DE MOSQUERA</v>
          </cell>
        </row>
        <row r="562">
          <cell r="A562" t="str">
            <v>ALCALDIA DE MOTAVITA</v>
          </cell>
        </row>
        <row r="563">
          <cell r="A563" t="str">
            <v>ALCALDIA DE MURILLO</v>
          </cell>
        </row>
        <row r="564">
          <cell r="A564" t="str">
            <v>ALCALDIA DE MURINDÓ</v>
          </cell>
        </row>
        <row r="565">
          <cell r="A565" t="str">
            <v>ALCALDIA DE MUTATA</v>
          </cell>
        </row>
        <row r="566">
          <cell r="A566" t="str">
            <v>ALCALDIA DE MUTISCUA</v>
          </cell>
        </row>
        <row r="567">
          <cell r="A567" t="str">
            <v>ALCALDIA DE MUZO</v>
          </cell>
        </row>
        <row r="568">
          <cell r="A568" t="str">
            <v>ALCALDIA DE NARIÑO</v>
          </cell>
        </row>
        <row r="569">
          <cell r="A569" t="str">
            <v>ALCALDIA DE NÁTAGA</v>
          </cell>
        </row>
        <row r="570">
          <cell r="A570" t="str">
            <v>ALCALDIA DE NATAGAIMA</v>
          </cell>
        </row>
        <row r="571">
          <cell r="A571" t="str">
            <v>ALCALDIA DE NECHÍ</v>
          </cell>
        </row>
        <row r="572">
          <cell r="A572" t="str">
            <v>ALCALDIA DE NECOCLÍ</v>
          </cell>
        </row>
        <row r="573">
          <cell r="A573" t="str">
            <v>ALCALDIA DE NEIRA</v>
          </cell>
        </row>
        <row r="574">
          <cell r="A574" t="str">
            <v>ALCALDIA DE NEIVA</v>
          </cell>
        </row>
        <row r="575">
          <cell r="A575" t="str">
            <v>ALCALDIA DE NEMOCÓN</v>
          </cell>
        </row>
        <row r="576">
          <cell r="A576" t="str">
            <v>ALCALDIA DE NILO</v>
          </cell>
        </row>
        <row r="577">
          <cell r="A577" t="str">
            <v>ALCALDIA DE NIMAIMA</v>
          </cell>
        </row>
        <row r="578">
          <cell r="A578" t="str">
            <v>ALCALDIA DE NOBSA</v>
          </cell>
        </row>
        <row r="579">
          <cell r="A579" t="str">
            <v>ALCALDIA DE NOCAIMA</v>
          </cell>
        </row>
        <row r="580">
          <cell r="A580" t="str">
            <v>ALCALDIA DE NORCASIA</v>
          </cell>
        </row>
        <row r="581">
          <cell r="A581" t="str">
            <v>ALCALDIA DE NÓVITA</v>
          </cell>
        </row>
        <row r="582">
          <cell r="A582" t="str">
            <v>ALCALDIA DE NUEVA GRANADA</v>
          </cell>
        </row>
        <row r="583">
          <cell r="A583" t="str">
            <v>ALCALDIA DE NUEVO COLÓN</v>
          </cell>
        </row>
        <row r="584">
          <cell r="A584" t="str">
            <v>ALCALDIA DE NUNCHÍA</v>
          </cell>
        </row>
        <row r="585">
          <cell r="A585" t="str">
            <v>ALCALDIA DE NUQUÍ</v>
          </cell>
        </row>
        <row r="586">
          <cell r="A586" t="str">
            <v>ALCALDIA DE OBANDO</v>
          </cell>
        </row>
        <row r="587">
          <cell r="A587" t="str">
            <v>ALCALDIA DE OCAMONTE</v>
          </cell>
        </row>
        <row r="588">
          <cell r="A588" t="str">
            <v>ALCALDIA DE OCAÑA</v>
          </cell>
        </row>
        <row r="589">
          <cell r="A589" t="str">
            <v>ALCALDIA DE OIBA</v>
          </cell>
        </row>
        <row r="590">
          <cell r="A590" t="str">
            <v>ALCALDIA DE OICATÁ</v>
          </cell>
        </row>
        <row r="591">
          <cell r="A591" t="str">
            <v>ALCALDIA DE OLAYA</v>
          </cell>
        </row>
        <row r="592">
          <cell r="A592" t="str">
            <v>ALCALDIA DE OLAYA HERRERA</v>
          </cell>
        </row>
        <row r="593">
          <cell r="A593" t="str">
            <v>ALCALDIA DE ONZAGA</v>
          </cell>
        </row>
        <row r="594">
          <cell r="A594" t="str">
            <v>ALCALDIA DE OPORAPA</v>
          </cell>
        </row>
        <row r="595">
          <cell r="A595" t="str">
            <v>ALCALDIA DE ORITO</v>
          </cell>
        </row>
        <row r="596">
          <cell r="A596" t="str">
            <v>ALCALDIA DE OROCUÉ</v>
          </cell>
        </row>
        <row r="597">
          <cell r="A597" t="str">
            <v>ALCALDIA DE ORTEGA</v>
          </cell>
        </row>
        <row r="598">
          <cell r="A598" t="str">
            <v>ALCALDIA DE OSPINA</v>
          </cell>
        </row>
        <row r="599">
          <cell r="A599" t="str">
            <v>ALCALDIA DE OTANCHE</v>
          </cell>
        </row>
        <row r="600">
          <cell r="A600" t="str">
            <v>ALCALDIA DE OVEJAS</v>
          </cell>
        </row>
        <row r="601">
          <cell r="A601" t="str">
            <v>ALCALDIA DE PACHAVITA</v>
          </cell>
        </row>
        <row r="602">
          <cell r="A602" t="str">
            <v>ALCALDIA DE PACHO</v>
          </cell>
        </row>
        <row r="603">
          <cell r="A603" t="str">
            <v>ALCALDIA DE PACOA</v>
          </cell>
        </row>
        <row r="604">
          <cell r="A604" t="str">
            <v>ALCALDIA DE PÁCORA</v>
          </cell>
        </row>
        <row r="605">
          <cell r="A605" t="str">
            <v>ALCALDIA DE PADILLA</v>
          </cell>
        </row>
        <row r="606">
          <cell r="A606" t="str">
            <v>ALCALDIA DE PAEZ</v>
          </cell>
        </row>
        <row r="607">
          <cell r="A607" t="str">
            <v>ALCALDIA DE PAICOL</v>
          </cell>
        </row>
        <row r="608">
          <cell r="A608" t="str">
            <v>ALCALDIA DE PAILITAS</v>
          </cell>
        </row>
        <row r="609">
          <cell r="A609" t="str">
            <v>ALCALDIA DE PAIME</v>
          </cell>
        </row>
        <row r="610">
          <cell r="A610" t="str">
            <v>ALCALDIA DE PAIPA</v>
          </cell>
        </row>
        <row r="611">
          <cell r="A611" t="str">
            <v>ALCALDIA DE PAJARITO</v>
          </cell>
        </row>
        <row r="612">
          <cell r="A612" t="str">
            <v>ALCALDIA DE PALERMO</v>
          </cell>
        </row>
        <row r="613">
          <cell r="A613" t="str">
            <v>ALCALDIA DE PALESTINA</v>
          </cell>
        </row>
        <row r="614">
          <cell r="A614" t="str">
            <v>ALCALDIA DE PALMAR</v>
          </cell>
        </row>
        <row r="615">
          <cell r="A615" t="str">
            <v>ALCALDIA DE PALMAR DE VARELA</v>
          </cell>
        </row>
        <row r="616">
          <cell r="A616" t="str">
            <v>ALCALDIA DE PALMAS DEL SOCORRO</v>
          </cell>
        </row>
        <row r="617">
          <cell r="A617" t="str">
            <v>ALCALDIA DE PALMIRA</v>
          </cell>
        </row>
        <row r="618">
          <cell r="A618" t="str">
            <v>ALCALDIA DE PALMITO</v>
          </cell>
        </row>
        <row r="619">
          <cell r="A619" t="str">
            <v>ALCALDIA DE PALOCABILDO</v>
          </cell>
        </row>
        <row r="620">
          <cell r="A620" t="str">
            <v>ALCALDIA DE PAMPLONA</v>
          </cell>
        </row>
        <row r="621">
          <cell r="A621" t="str">
            <v>ALCALDIA DE PAMPLONITA</v>
          </cell>
        </row>
        <row r="622">
          <cell r="A622" t="str">
            <v>ALCALDIA DE PANA PANA</v>
          </cell>
        </row>
        <row r="623">
          <cell r="A623" t="str">
            <v>ALCALDIA DE PANDI</v>
          </cell>
        </row>
        <row r="624">
          <cell r="A624" t="str">
            <v>ALCALDIA DE PANQUEBA</v>
          </cell>
        </row>
        <row r="625">
          <cell r="A625" t="str">
            <v>ALCALDIA DE PAPUNAUA</v>
          </cell>
        </row>
        <row r="626">
          <cell r="A626" t="str">
            <v>ALCALDIA DE PÁRAMO</v>
          </cell>
        </row>
        <row r="627">
          <cell r="A627" t="str">
            <v>ALCALDIA DE PARATEBUENO</v>
          </cell>
        </row>
        <row r="628">
          <cell r="A628" t="str">
            <v>ALCALDIA DE PASCA</v>
          </cell>
        </row>
        <row r="629">
          <cell r="A629" t="str">
            <v>ALCALDIA DE PASTO</v>
          </cell>
        </row>
        <row r="630">
          <cell r="A630" t="str">
            <v>ALCALDIA DE PATÍA</v>
          </cell>
        </row>
        <row r="631">
          <cell r="A631" t="str">
            <v>ALCALDIA DE PAUNA</v>
          </cell>
        </row>
        <row r="632">
          <cell r="A632" t="str">
            <v>ALCALDIA DE PAYA</v>
          </cell>
        </row>
        <row r="633">
          <cell r="A633" t="str">
            <v>ALCALDIA DE PAZ DE ARIPORO</v>
          </cell>
        </row>
        <row r="634">
          <cell r="A634" t="str">
            <v>ALCALDIA DE PAZ DE RÍO</v>
          </cell>
        </row>
        <row r="635">
          <cell r="A635" t="str">
            <v>ALCALDIA DE PEDRAZA</v>
          </cell>
        </row>
        <row r="636">
          <cell r="A636" t="str">
            <v>ALCALDIA DE PELAYA</v>
          </cell>
        </row>
        <row r="637">
          <cell r="A637" t="str">
            <v>ALCALDIA DE PEÑOL</v>
          </cell>
        </row>
        <row r="638">
          <cell r="A638" t="str">
            <v>ALCALDIA DE PENSILVANIA</v>
          </cell>
        </row>
        <row r="639">
          <cell r="A639" t="str">
            <v>ALCALDIA DE PEQUE</v>
          </cell>
        </row>
        <row r="640">
          <cell r="A640" t="str">
            <v>ALCALDIA DE PEREIRA</v>
          </cell>
        </row>
        <row r="641">
          <cell r="A641" t="str">
            <v>ALCALDIA DE PESCA</v>
          </cell>
        </row>
        <row r="642">
          <cell r="A642" t="str">
            <v>ALCALDIA DE PIAMONTE</v>
          </cell>
        </row>
        <row r="643">
          <cell r="A643" t="str">
            <v>ALCALDIA DE PIEDECUESTA</v>
          </cell>
        </row>
        <row r="644">
          <cell r="A644" t="str">
            <v>ALCALDIA DE PIEDRAS</v>
          </cell>
        </row>
        <row r="645">
          <cell r="A645" t="str">
            <v>ALCALDIA DE PIENDAMÓ</v>
          </cell>
        </row>
        <row r="646">
          <cell r="A646" t="str">
            <v>ALCALDIA DE PIJAO</v>
          </cell>
        </row>
        <row r="647">
          <cell r="A647" t="str">
            <v>ALCALDIA DE PIJIÑO DEL CARMEN</v>
          </cell>
        </row>
        <row r="648">
          <cell r="A648" t="str">
            <v>ALCALDIA DE PINCHOTE</v>
          </cell>
        </row>
        <row r="649">
          <cell r="A649" t="str">
            <v>ALCALDIA DE PINILLOS</v>
          </cell>
        </row>
        <row r="650">
          <cell r="A650" t="str">
            <v>ALCALDIA DE PIOJÓ</v>
          </cell>
        </row>
        <row r="651">
          <cell r="A651" t="str">
            <v>ALCALDIA DE PISBA</v>
          </cell>
        </row>
        <row r="652">
          <cell r="A652" t="str">
            <v>ALCALDIA DE PITAL</v>
          </cell>
        </row>
        <row r="653">
          <cell r="A653" t="str">
            <v>ALCALDIA DE PITALITO</v>
          </cell>
        </row>
        <row r="654">
          <cell r="A654" t="str">
            <v>ALCALDIA DE PIVIJAY</v>
          </cell>
        </row>
        <row r="655">
          <cell r="A655" t="str">
            <v>ALCALDIA DE PLANADAS</v>
          </cell>
        </row>
        <row r="656">
          <cell r="A656" t="str">
            <v>ALCALDIA DE PLANETA RICA</v>
          </cell>
        </row>
        <row r="657">
          <cell r="A657" t="str">
            <v>ALCALDIA DE PLATO</v>
          </cell>
        </row>
        <row r="658">
          <cell r="A658" t="str">
            <v>ALCALDIA DE POLICARPA</v>
          </cell>
        </row>
        <row r="659">
          <cell r="A659" t="str">
            <v>ALCALDIA DE POLONUEVO</v>
          </cell>
        </row>
        <row r="660">
          <cell r="A660" t="str">
            <v>ALCALDIA DE PONEDERA</v>
          </cell>
        </row>
        <row r="661">
          <cell r="A661" t="str">
            <v>ALCALDIA DE POPAYÁN</v>
          </cell>
        </row>
        <row r="662">
          <cell r="A662" t="str">
            <v>ALCALDIA DE PORE</v>
          </cell>
        </row>
        <row r="663">
          <cell r="A663" t="str">
            <v>ALCALDIA DE POTOSÍ</v>
          </cell>
        </row>
        <row r="664">
          <cell r="A664" t="str">
            <v>ALCALDIA DE PRADERA</v>
          </cell>
        </row>
        <row r="665">
          <cell r="A665" t="str">
            <v>ALCALDIA DE PRADO</v>
          </cell>
        </row>
        <row r="666">
          <cell r="A666" t="str">
            <v>ALCALDIA DE PROVIDENCIA</v>
          </cell>
        </row>
        <row r="667">
          <cell r="A667" t="str">
            <v>ALCALDIA DE PROVIDENCIA</v>
          </cell>
        </row>
        <row r="668">
          <cell r="A668" t="str">
            <v>ALCALDIA DE PUEBLO BELLO</v>
          </cell>
        </row>
        <row r="669">
          <cell r="A669" t="str">
            <v>ALCALDIA DE PUEBLO NUEVO</v>
          </cell>
        </row>
        <row r="670">
          <cell r="A670" t="str">
            <v>ALCALDIA DE PUEBLO RICO</v>
          </cell>
        </row>
        <row r="671">
          <cell r="A671" t="str">
            <v>ALCALDIA DE PUEBLORRICO</v>
          </cell>
        </row>
        <row r="672">
          <cell r="A672" t="str">
            <v>ALCALDIA DE PUEBLOVIEJO</v>
          </cell>
        </row>
        <row r="673">
          <cell r="A673" t="str">
            <v>ALCALDIA DE PUENTE NACIONAL</v>
          </cell>
        </row>
        <row r="674">
          <cell r="A674" t="str">
            <v>ALCALDIA DE PUERRES</v>
          </cell>
        </row>
        <row r="675">
          <cell r="A675" t="str">
            <v>ALCALDIA DE PUERTO ALEGRÍA</v>
          </cell>
        </row>
        <row r="676">
          <cell r="A676" t="str">
            <v>ALCALDIA DE PUERTO ARICA</v>
          </cell>
        </row>
        <row r="677">
          <cell r="A677" t="str">
            <v>ALCALDIA DE PUERTO ASÍS</v>
          </cell>
        </row>
        <row r="678">
          <cell r="A678" t="str">
            <v>ALCALDIA DE PUERTO BERRIO</v>
          </cell>
        </row>
        <row r="679">
          <cell r="A679" t="str">
            <v>ALCALDIA DE PUERTO BOYACÁ</v>
          </cell>
        </row>
        <row r="680">
          <cell r="A680" t="str">
            <v>ALCALDIA DE PUERTO CAICEDO</v>
          </cell>
        </row>
        <row r="681">
          <cell r="A681" t="str">
            <v>ALCALDIA DE PUERTO CARREÑO</v>
          </cell>
        </row>
        <row r="682">
          <cell r="A682" t="str">
            <v>ALCALDIA DE PUERTO COLOMBIA</v>
          </cell>
        </row>
        <row r="683">
          <cell r="A683" t="str">
            <v>ALCALDIA DE PUERTO COLOMBIA</v>
          </cell>
        </row>
        <row r="684">
          <cell r="A684" t="str">
            <v>ALCALDIA DE PUERTO CONCORDIA</v>
          </cell>
        </row>
        <row r="685">
          <cell r="A685" t="str">
            <v>ALCALDIA DE PUERTO ESCONDIDO</v>
          </cell>
        </row>
        <row r="686">
          <cell r="A686" t="str">
            <v>ALCALDIA DE PUERTO GAITÁN</v>
          </cell>
        </row>
        <row r="687">
          <cell r="A687" t="str">
            <v>ALCALDIA DE PUERTO GUZMÁN</v>
          </cell>
        </row>
        <row r="688">
          <cell r="A688" t="str">
            <v>ALCALDIA DE PUERTO LEGUÍZAMO</v>
          </cell>
        </row>
        <row r="689">
          <cell r="A689" t="str">
            <v>ALCALDIA DE PUERTO LIBERTADOR</v>
          </cell>
        </row>
        <row r="690">
          <cell r="A690" t="str">
            <v>ALCALDIA DE PUERTO LLERAS</v>
          </cell>
        </row>
        <row r="691">
          <cell r="A691" t="str">
            <v>ALCALDIA DE PUERTO LÓPEZ</v>
          </cell>
        </row>
        <row r="692">
          <cell r="A692" t="str">
            <v>ALCALDIA DE PUERTO NARIÑO</v>
          </cell>
        </row>
        <row r="693">
          <cell r="A693" t="str">
            <v>ALCALDIA DE PUERTO PARRA</v>
          </cell>
        </row>
        <row r="694">
          <cell r="A694" t="str">
            <v>ALCALDIA DE PUERTO RICO</v>
          </cell>
        </row>
        <row r="695">
          <cell r="A695" t="str">
            <v>ALCALDIA DE PUERTO RICO</v>
          </cell>
        </row>
        <row r="696">
          <cell r="A696" t="str">
            <v>ALCALDIA DE PUERTO SALGAR</v>
          </cell>
        </row>
        <row r="697">
          <cell r="A697" t="str">
            <v>ALCALDIA DE PUERTO SANTANDER</v>
          </cell>
        </row>
        <row r="698">
          <cell r="A698" t="str">
            <v>ALCALDIA DE PUERTO TEJADA</v>
          </cell>
        </row>
        <row r="699">
          <cell r="A699" t="str">
            <v>ALCALDIA DE PUERTO TRIUNFO</v>
          </cell>
        </row>
        <row r="700">
          <cell r="A700" t="str">
            <v>ALCALDIA DE PUERTO WILCHES</v>
          </cell>
        </row>
        <row r="701">
          <cell r="A701" t="str">
            <v>ALCALDIA DE PULÍ</v>
          </cell>
        </row>
        <row r="702">
          <cell r="A702" t="str">
            <v>ALCALDIA DE PUPIALES</v>
          </cell>
        </row>
        <row r="703">
          <cell r="A703" t="str">
            <v>ALCALDIA DE PURACÉ</v>
          </cell>
        </row>
        <row r="704">
          <cell r="A704" t="str">
            <v>ALCALDIA DE PURIFICACIÓN</v>
          </cell>
        </row>
        <row r="705">
          <cell r="A705" t="str">
            <v>ALCALDIA DE PURÍSIMA</v>
          </cell>
        </row>
        <row r="706">
          <cell r="A706" t="str">
            <v>ALCALDIA DE QUEBRADANEGRA</v>
          </cell>
        </row>
        <row r="707">
          <cell r="A707" t="str">
            <v>ALCALDIA DE QUETAME</v>
          </cell>
        </row>
        <row r="708">
          <cell r="A708" t="str">
            <v>ALCALDIA DE QUIBDÓ</v>
          </cell>
        </row>
        <row r="709">
          <cell r="A709" t="str">
            <v>ALCALDIA DE QUIMBAYA</v>
          </cell>
        </row>
        <row r="710">
          <cell r="A710" t="str">
            <v>ALCALDIA DE QUINCHÍA</v>
          </cell>
        </row>
        <row r="711">
          <cell r="A711" t="str">
            <v>ALCALDIA DE QUÍPAMA</v>
          </cell>
        </row>
        <row r="712">
          <cell r="A712" t="str">
            <v>ALCALDIA DE QUIPILE</v>
          </cell>
        </row>
        <row r="713">
          <cell r="A713" t="str">
            <v>ALCALDIA DE RAGONVALIA</v>
          </cell>
        </row>
        <row r="714">
          <cell r="A714" t="str">
            <v>ALCALDIA DE RAMIRIQUÍ</v>
          </cell>
        </row>
        <row r="715">
          <cell r="A715" t="str">
            <v>ALCALDIA DE RÁQUIRA</v>
          </cell>
        </row>
        <row r="716">
          <cell r="A716" t="str">
            <v>ALCALDIA DE RECETOR</v>
          </cell>
        </row>
        <row r="717">
          <cell r="A717" t="str">
            <v>ALCALDIA DE REGIDOR</v>
          </cell>
        </row>
        <row r="718">
          <cell r="A718" t="str">
            <v>ALCALDIA DE REMEDIOS</v>
          </cell>
        </row>
        <row r="719">
          <cell r="A719" t="str">
            <v>ALCALDIA DE REMOLINO</v>
          </cell>
        </row>
        <row r="720">
          <cell r="A720" t="str">
            <v>ALCALDIA DE REPELÓN</v>
          </cell>
        </row>
        <row r="721">
          <cell r="A721" t="str">
            <v>ALCALDIA DE RESTREPO</v>
          </cell>
        </row>
        <row r="722">
          <cell r="A722" t="str">
            <v>ALCALDIA DE RESTREPO</v>
          </cell>
        </row>
        <row r="723">
          <cell r="A723" t="str">
            <v>ALCALDIA DE RETIRO</v>
          </cell>
        </row>
        <row r="724">
          <cell r="A724" t="str">
            <v>ALCALDIA DE RICAURTE</v>
          </cell>
        </row>
        <row r="725">
          <cell r="A725" t="str">
            <v>ALCALDIA DE RICAURTE</v>
          </cell>
        </row>
        <row r="726">
          <cell r="A726" t="str">
            <v>ALCALDIA DE RÍO DE ORO</v>
          </cell>
        </row>
        <row r="727">
          <cell r="A727" t="str">
            <v>ALCALDIA DE RÍO IRO</v>
          </cell>
        </row>
        <row r="728">
          <cell r="A728" t="str">
            <v>ALCALDIA DE RÍO QUITO</v>
          </cell>
        </row>
        <row r="729">
          <cell r="A729" t="str">
            <v>ALCALDIA DE RÍO VIEJO</v>
          </cell>
        </row>
        <row r="730">
          <cell r="A730" t="str">
            <v>ALCALDIA DE RIOBLANCO</v>
          </cell>
        </row>
        <row r="731">
          <cell r="A731" t="str">
            <v>ALCALDIA DE RIOFRÍO</v>
          </cell>
        </row>
        <row r="732">
          <cell r="A732" t="str">
            <v>ALCALDIA DE RIOHACHA</v>
          </cell>
        </row>
        <row r="733">
          <cell r="A733" t="str">
            <v>ALCALDIA DE RIONEGRO</v>
          </cell>
        </row>
        <row r="734">
          <cell r="A734" t="str">
            <v>ALCALDIA DE RIONEGRO</v>
          </cell>
        </row>
        <row r="735">
          <cell r="A735" t="str">
            <v>ALCALDIA DE RIOSUCIO</v>
          </cell>
        </row>
        <row r="736">
          <cell r="A736" t="str">
            <v>ALCALDIA DE RIOSUCIO</v>
          </cell>
        </row>
        <row r="737">
          <cell r="A737" t="str">
            <v>ALCALDIA DE RISARALDA</v>
          </cell>
        </row>
        <row r="738">
          <cell r="A738" t="str">
            <v>ALCALDIA DE RIVERA</v>
          </cell>
        </row>
        <row r="739">
          <cell r="A739" t="str">
            <v>ALCALDIA DE ROBERTO PAYÁN</v>
          </cell>
        </row>
        <row r="740">
          <cell r="A740" t="str">
            <v>ALCALDIA DE ROLDANILLO</v>
          </cell>
        </row>
        <row r="741">
          <cell r="A741" t="str">
            <v>ALCALDIA DE RONCESVALLES</v>
          </cell>
        </row>
        <row r="742">
          <cell r="A742" t="str">
            <v>ALCALDIA DE RONDÓN</v>
          </cell>
        </row>
        <row r="743">
          <cell r="A743" t="str">
            <v>ALCALDIA DE ROSAS</v>
          </cell>
        </row>
        <row r="744">
          <cell r="A744" t="str">
            <v>ALCALDIA DE ROVIRA</v>
          </cell>
        </row>
        <row r="745">
          <cell r="A745" t="str">
            <v>ALCALDIA DE SABANA DE TORRES</v>
          </cell>
        </row>
        <row r="746">
          <cell r="A746" t="str">
            <v>ALCALDIA DE SABANAGRANDE</v>
          </cell>
        </row>
        <row r="747">
          <cell r="A747" t="str">
            <v>ALCALDIA DE SABANALARGA</v>
          </cell>
        </row>
        <row r="748">
          <cell r="A748" t="str">
            <v>ALCALDIA DE SABANAS DE SAN ANGEL</v>
          </cell>
        </row>
        <row r="749">
          <cell r="A749" t="str">
            <v>ALCALDIA DE SABANETA</v>
          </cell>
        </row>
        <row r="750">
          <cell r="A750" t="str">
            <v>ALCALDIA DE SABOYÁ</v>
          </cell>
        </row>
        <row r="751">
          <cell r="A751" t="str">
            <v>ALCALDIA DE SÁCAMA</v>
          </cell>
        </row>
        <row r="752">
          <cell r="A752" t="str">
            <v>ALCALDIA DE SÁCHICA</v>
          </cell>
        </row>
        <row r="753">
          <cell r="A753" t="str">
            <v>ALCALDIA DE SAHAGÚN</v>
          </cell>
        </row>
        <row r="754">
          <cell r="A754" t="str">
            <v>ALCALDIA DE SALADOBLANCO</v>
          </cell>
        </row>
        <row r="755">
          <cell r="A755" t="str">
            <v>ALCALDIA DE SALAMINA</v>
          </cell>
        </row>
        <row r="756">
          <cell r="A756" t="str">
            <v>ALCALDIA DE SALAZAR</v>
          </cell>
        </row>
        <row r="757">
          <cell r="A757" t="str">
            <v>ALCALDIA DE SALDAÑA</v>
          </cell>
        </row>
        <row r="758">
          <cell r="A758" t="str">
            <v>ALCALDIA DE SALENTO</v>
          </cell>
        </row>
        <row r="759">
          <cell r="A759" t="str">
            <v>ALCALDIA DE SALGAR</v>
          </cell>
        </row>
        <row r="760">
          <cell r="A760" t="str">
            <v>ALCALDIA DE SAMACÁ</v>
          </cell>
        </row>
        <row r="761">
          <cell r="A761" t="str">
            <v>ALCALDIA DE SAMANIEGO</v>
          </cell>
        </row>
        <row r="762">
          <cell r="A762" t="str">
            <v>ALCALDIA DE SAMPUÉS</v>
          </cell>
        </row>
        <row r="763">
          <cell r="A763" t="str">
            <v>ALCALDIA DE SAN AGUSTÍN</v>
          </cell>
        </row>
        <row r="764">
          <cell r="A764" t="str">
            <v>ALCALDIA DE SAN ALBERTO</v>
          </cell>
        </row>
        <row r="765">
          <cell r="A765" t="str">
            <v>ALCALDIA DE SAN ANDRES</v>
          </cell>
        </row>
        <row r="766">
          <cell r="A766" t="str">
            <v>ALCALDIA DE SAN ANDRES</v>
          </cell>
        </row>
        <row r="767">
          <cell r="A767" t="str">
            <v>ALCALDIA DE SAN ANDRÉS SOTAVENTO</v>
          </cell>
        </row>
        <row r="768">
          <cell r="A768" t="str">
            <v>ALCALDIA DE SAN ANTERO</v>
          </cell>
        </row>
        <row r="769">
          <cell r="A769" t="str">
            <v>ALCALDIA DE SAN ANTONIO</v>
          </cell>
        </row>
        <row r="770">
          <cell r="A770" t="str">
            <v>ALCALDIA DE SAN ANTONIO DEL TEQUENDAMA</v>
          </cell>
        </row>
        <row r="771">
          <cell r="A771" t="str">
            <v>ALCALDIA DE SAN BENITO</v>
          </cell>
        </row>
        <row r="772">
          <cell r="A772" t="str">
            <v>ALCALDIA DE SAN BENITO ABAD</v>
          </cell>
        </row>
        <row r="773">
          <cell r="A773" t="str">
            <v>ALCALDIA DE SAN BERNARDO</v>
          </cell>
        </row>
        <row r="774">
          <cell r="A774" t="str">
            <v>ALCALDIA DE SAN BERNARDO DEL VIENTO</v>
          </cell>
        </row>
        <row r="775">
          <cell r="A775" t="str">
            <v>ALCALDIA DE SAN CALIXTO</v>
          </cell>
        </row>
        <row r="776">
          <cell r="A776" t="str">
            <v>ALCALDIA DE SAN CARLOS</v>
          </cell>
        </row>
        <row r="777">
          <cell r="A777" t="str">
            <v>ALCALDIA DE SAN CARLOS</v>
          </cell>
        </row>
        <row r="778">
          <cell r="A778" t="str">
            <v>ALCALDIA DE SAN CARLOS DE GUAROA</v>
          </cell>
        </row>
        <row r="779">
          <cell r="A779" t="str">
            <v>ALCALDIA DE SAN CAYETANO</v>
          </cell>
        </row>
        <row r="780">
          <cell r="A780" t="str">
            <v>ALCALDIA DE SAN CRISTÓBAL</v>
          </cell>
        </row>
        <row r="781">
          <cell r="A781" t="str">
            <v>ALCALDIA DE SAN DIEGO</v>
          </cell>
        </row>
        <row r="782">
          <cell r="A782" t="str">
            <v>ALCALDIA DE SAN EDUARDO</v>
          </cell>
        </row>
        <row r="783">
          <cell r="A783" t="str">
            <v>ALCALDIA DE SAN ESTANISLAO</v>
          </cell>
        </row>
        <row r="784">
          <cell r="A784" t="str">
            <v>ALCALDIA DE SAN FELIPE</v>
          </cell>
        </row>
        <row r="785">
          <cell r="A785" t="str">
            <v>ALCALDIA DE SAN FERNANDO</v>
          </cell>
        </row>
        <row r="786">
          <cell r="A786" t="str">
            <v>ALCALDIA DE SAN FRANCISCO</v>
          </cell>
        </row>
        <row r="787">
          <cell r="A787" t="str">
            <v>ALCALDIA DE SAN GIL</v>
          </cell>
        </row>
        <row r="788">
          <cell r="A788" t="str">
            <v>ALCALDIA DE SAN JACINTO</v>
          </cell>
        </row>
        <row r="789">
          <cell r="A789" t="str">
            <v>ALCALDIA DE SAN JACINTO DEL CAUCA</v>
          </cell>
        </row>
        <row r="790">
          <cell r="A790" t="str">
            <v>ALCALDIA DE SAN JERÓNIMO</v>
          </cell>
        </row>
        <row r="791">
          <cell r="A791" t="str">
            <v>ALCALDIA DE SAN JOAQUÍN</v>
          </cell>
        </row>
        <row r="792">
          <cell r="A792" t="str">
            <v>ALCALDIA DE SAN JOSÉ</v>
          </cell>
        </row>
        <row r="793">
          <cell r="A793" t="str">
            <v>ALCALDIA DE SAN JOSÉ DE LA MONTAÑA</v>
          </cell>
        </row>
        <row r="794">
          <cell r="A794" t="str">
            <v>ALCALDIA DE SAN JOSÉ DE MIRANDA</v>
          </cell>
        </row>
        <row r="795">
          <cell r="A795" t="str">
            <v>ALCALDIA DE SAN JOSÉ DE PARE</v>
          </cell>
        </row>
        <row r="796">
          <cell r="A796" t="str">
            <v>ALCALDIA DE SAN JOSÉ DEL FRAGUA</v>
          </cell>
        </row>
        <row r="797">
          <cell r="A797" t="str">
            <v>ALCALDIA DE SAN JOSÉ DEL GUAVIARE</v>
          </cell>
        </row>
        <row r="798">
          <cell r="A798" t="str">
            <v>ALCALDIA DE SAN JOSÉ DEL PALMAR</v>
          </cell>
        </row>
        <row r="799">
          <cell r="A799" t="str">
            <v>ALCALDIA DE SAN JUAN DE ARAMA</v>
          </cell>
        </row>
        <row r="800">
          <cell r="A800" t="str">
            <v>ALCALDIA DE SAN JUAN DE BETULIA</v>
          </cell>
        </row>
        <row r="801">
          <cell r="A801" t="str">
            <v>ALCALDIA DE SAN JUAN DE RÍO SECO</v>
          </cell>
        </row>
        <row r="802">
          <cell r="A802" t="str">
            <v>ALCALDIA DE SAN JUAN DE URABA</v>
          </cell>
        </row>
        <row r="803">
          <cell r="A803" t="str">
            <v>ALCALDIA DE SAN JUAN DEL CESAR</v>
          </cell>
        </row>
        <row r="804">
          <cell r="A804" t="str">
            <v>ALCALDIA DE SAN JUAN NEPOMUCENO</v>
          </cell>
        </row>
        <row r="805">
          <cell r="A805" t="str">
            <v>ALCALDIA DE SAN JUANITO</v>
          </cell>
        </row>
        <row r="806">
          <cell r="A806" t="str">
            <v>ALCALDIA DE SAN LORENZO</v>
          </cell>
        </row>
        <row r="807">
          <cell r="A807" t="str">
            <v>ALCALDIA DE SAN LUIS</v>
          </cell>
        </row>
        <row r="808">
          <cell r="A808" t="str">
            <v>ALCALDIA DE SAN LUIS</v>
          </cell>
        </row>
        <row r="809">
          <cell r="A809" t="str">
            <v>ALCALDIA DE SAN LUIS DE GACENO</v>
          </cell>
        </row>
        <row r="810">
          <cell r="A810" t="str">
            <v>ALCALDIA DE SAN LUIS DE PALENQUE</v>
          </cell>
        </row>
        <row r="811">
          <cell r="A811" t="str">
            <v>ALCALDIA DE SAN MARCOS</v>
          </cell>
        </row>
        <row r="812">
          <cell r="A812" t="str">
            <v>ALCALDIA DE SAN MARTÍN</v>
          </cell>
        </row>
        <row r="813">
          <cell r="A813" t="str">
            <v>ALCALDIA DE SAN MARTÍN DE LOBA</v>
          </cell>
        </row>
        <row r="814">
          <cell r="A814" t="str">
            <v>ALCALDIA DE SAN MATEO</v>
          </cell>
        </row>
        <row r="815">
          <cell r="A815" t="str">
            <v>ALCALDIA DE SAN MIGUEL</v>
          </cell>
        </row>
        <row r="816">
          <cell r="A816" t="str">
            <v>ALCALDIA DE SAN MIGUEL DE SEMA</v>
          </cell>
        </row>
        <row r="817">
          <cell r="A817" t="str">
            <v>ALCALDIA DE SAN ONOFRE</v>
          </cell>
        </row>
        <row r="818">
          <cell r="A818" t="str">
            <v>ALCALDIA DE SAN PABLO</v>
          </cell>
        </row>
        <row r="819">
          <cell r="A819" t="str">
            <v>ALCALDIA DE SAN PABLO DE BORBUR</v>
          </cell>
        </row>
        <row r="820">
          <cell r="A820" t="str">
            <v>ALCALDIA DE SAN PEDRO</v>
          </cell>
        </row>
        <row r="821">
          <cell r="A821" t="str">
            <v>ALCALDIA DE SAN PEDRO</v>
          </cell>
        </row>
        <row r="822">
          <cell r="A822" t="str">
            <v>ALCALDIA DE SAN PEDRO DE CARTAGO</v>
          </cell>
        </row>
        <row r="823">
          <cell r="A823" t="str">
            <v>ALCALDIA DE SAN PEDRO DE URABA</v>
          </cell>
        </row>
        <row r="824">
          <cell r="A824" t="str">
            <v>ALCALDIA DE SAN PELAYO</v>
          </cell>
        </row>
        <row r="825">
          <cell r="A825" t="str">
            <v>ALCALDIA DE SAN RAFAEL</v>
          </cell>
        </row>
        <row r="826">
          <cell r="A826" t="str">
            <v>ALCALDIA DE SAN ROQUE</v>
          </cell>
        </row>
        <row r="827">
          <cell r="A827" t="str">
            <v>ALCALDIA DE SAN SEBASTIÁN</v>
          </cell>
        </row>
        <row r="828">
          <cell r="A828" t="str">
            <v>ALCALDIA DE SAN SEBASTIÁN DE BUENAVISTA</v>
          </cell>
        </row>
        <row r="829">
          <cell r="A829" t="str">
            <v>ALCALDIA DE SAN VICENTE</v>
          </cell>
        </row>
        <row r="830">
          <cell r="A830" t="str">
            <v>ALCALDIA DE SAN VICENTE DE CHUCURÍ</v>
          </cell>
        </row>
        <row r="831">
          <cell r="A831" t="str">
            <v>ALCALDIA DE SAN VICENTE DEL CAGUÁN</v>
          </cell>
        </row>
        <row r="832">
          <cell r="A832" t="str">
            <v>ALCALDIA DE SAN ZENÓN</v>
          </cell>
        </row>
        <row r="833">
          <cell r="A833" t="str">
            <v>ALCALDIA DE SANDONÁ</v>
          </cell>
        </row>
        <row r="834">
          <cell r="A834" t="str">
            <v>ALCALDIA DE SANTA ANA</v>
          </cell>
        </row>
        <row r="835">
          <cell r="A835" t="str">
            <v>ALCALDIA DE SANTA BARBARA</v>
          </cell>
        </row>
        <row r="836">
          <cell r="A836" t="str">
            <v>ALCALDIA DE SANTA BÁRBARA DE PINTO</v>
          </cell>
        </row>
        <row r="837">
          <cell r="A837" t="str">
            <v>ALCALDIA DE SANTA CATALINA</v>
          </cell>
        </row>
        <row r="838">
          <cell r="A838" t="str">
            <v>ALCALDIA DE SANTA HELENA DEL OPÓN</v>
          </cell>
        </row>
        <row r="839">
          <cell r="A839" t="str">
            <v>ALCALDIA DE SANTA ISABEL</v>
          </cell>
        </row>
        <row r="840">
          <cell r="A840" t="str">
            <v>ALCALDIA DE SANTA LUCÍA</v>
          </cell>
        </row>
        <row r="841">
          <cell r="A841" t="str">
            <v>ALCALDIA DE SANTA MARÍA</v>
          </cell>
        </row>
        <row r="842">
          <cell r="A842" t="str">
            <v>ALCALDIA DE SANTA MARTA</v>
          </cell>
        </row>
        <row r="843">
          <cell r="A843" t="str">
            <v>ALCALDIA DE SANTA ROSA</v>
          </cell>
        </row>
        <row r="844">
          <cell r="A844" t="str">
            <v>ALCALDIA DE SANTA ROSA DE CABAL</v>
          </cell>
        </row>
        <row r="845">
          <cell r="A845" t="str">
            <v>ALCALDIA DE SANTA ROSA DE OSOS</v>
          </cell>
        </row>
        <row r="846">
          <cell r="A846" t="str">
            <v>ALCALDIA DE SANTA ROSA DE VITERBO</v>
          </cell>
        </row>
        <row r="847">
          <cell r="A847" t="str">
            <v>ALCALDIA DE SANTA ROSA DEL SUR</v>
          </cell>
        </row>
        <row r="848">
          <cell r="A848" t="str">
            <v>ALCALDIA DE SANTA ROSALÍA</v>
          </cell>
        </row>
        <row r="849">
          <cell r="A849" t="str">
            <v>ALCALDIA DE SANTA SOFÍA</v>
          </cell>
        </row>
        <row r="850">
          <cell r="A850" t="str">
            <v>ALCALDIA DE SANTACRUZ</v>
          </cell>
        </row>
        <row r="851">
          <cell r="A851" t="str">
            <v>ALCALDIA DE SANTAFÉ DE ANTIOQUIA</v>
          </cell>
        </row>
        <row r="852">
          <cell r="A852" t="str">
            <v>ALCALDIA DE SANTANA</v>
          </cell>
        </row>
        <row r="853">
          <cell r="A853" t="str">
            <v>ALCALDIA DE SANTANDER DE QUILICHAO</v>
          </cell>
        </row>
        <row r="854">
          <cell r="A854" t="str">
            <v>ALCALDIA DE SANTIAGO</v>
          </cell>
        </row>
        <row r="855">
          <cell r="A855" t="str">
            <v>ALCALDIA DE SANTIAGO</v>
          </cell>
        </row>
        <row r="856">
          <cell r="A856" t="str">
            <v>ALCALDIA DE SANTIAGO DE TOLÚ</v>
          </cell>
        </row>
        <row r="857">
          <cell r="A857" t="str">
            <v>ALCALDIA DE SANTO DOMINGO</v>
          </cell>
        </row>
        <row r="858">
          <cell r="A858" t="str">
            <v>ALCALDIA DE SANTO TOMÁS</v>
          </cell>
        </row>
        <row r="859">
          <cell r="A859" t="str">
            <v>ALCALDIA DE SANTUARIO</v>
          </cell>
        </row>
        <row r="860">
          <cell r="A860" t="str">
            <v>ALCALDIA DE SAPUYES</v>
          </cell>
        </row>
        <row r="861">
          <cell r="A861" t="str">
            <v>ALCALDIA DE SARAVENA</v>
          </cell>
        </row>
        <row r="862">
          <cell r="A862" t="str">
            <v>ALCALDIA DE SARDINATA</v>
          </cell>
        </row>
        <row r="863">
          <cell r="A863" t="str">
            <v>ALCALDIA DE SASAIMA</v>
          </cell>
        </row>
        <row r="864">
          <cell r="A864" t="str">
            <v>ALCALDIA DE SATIVANORTE</v>
          </cell>
        </row>
        <row r="865">
          <cell r="A865" t="str">
            <v>ALCALDIA DE SATIVASUR</v>
          </cell>
        </row>
        <row r="866">
          <cell r="A866" t="str">
            <v>ALCALDIA DE SEGOVIA</v>
          </cell>
        </row>
        <row r="867">
          <cell r="A867" t="str">
            <v>ALCALDIA DE SESQUILÉ</v>
          </cell>
        </row>
        <row r="868">
          <cell r="A868" t="str">
            <v>ALCALDIA DE SEVILLA</v>
          </cell>
        </row>
        <row r="869">
          <cell r="A869" t="str">
            <v>ALCALDIA DE SIACHOQUE</v>
          </cell>
        </row>
        <row r="870">
          <cell r="A870" t="str">
            <v>ALCALDIA DE SIBATÉ</v>
          </cell>
        </row>
        <row r="871">
          <cell r="A871" t="str">
            <v>ALCALDIA DE SIBUNDOY</v>
          </cell>
        </row>
        <row r="872">
          <cell r="A872" t="str">
            <v>ALCALDIA DE SILOS</v>
          </cell>
        </row>
        <row r="873">
          <cell r="A873" t="str">
            <v>ALCALDIA DE SILVANIA</v>
          </cell>
        </row>
        <row r="874">
          <cell r="A874" t="str">
            <v>ALCALDIA DE SILVIA</v>
          </cell>
        </row>
        <row r="875">
          <cell r="A875" t="str">
            <v>ALCALDIA DE SIMACOTA</v>
          </cell>
        </row>
        <row r="876">
          <cell r="A876" t="str">
            <v>ALCALDIA DE SIMIJACA</v>
          </cell>
        </row>
        <row r="877">
          <cell r="A877" t="str">
            <v>ALCALDIA DE SIMITÍ</v>
          </cell>
        </row>
        <row r="878">
          <cell r="A878" t="str">
            <v>ALCALDIA DE SINCÉ</v>
          </cell>
        </row>
        <row r="879">
          <cell r="A879" t="str">
            <v>ALCALDIA DE SINCELEJO</v>
          </cell>
        </row>
        <row r="880">
          <cell r="A880" t="str">
            <v>ALCALDIA DE SIPÍ</v>
          </cell>
        </row>
        <row r="881">
          <cell r="A881" t="str">
            <v>ALCALDIA DE SITIONUEVO</v>
          </cell>
        </row>
        <row r="882">
          <cell r="A882" t="str">
            <v>ALCALDIA DE SOACHA</v>
          </cell>
        </row>
        <row r="883">
          <cell r="A883" t="str">
            <v>ALCALDIA DE SOATÁ</v>
          </cell>
        </row>
        <row r="884">
          <cell r="A884" t="str">
            <v>ALCALDIA DE SOCHA</v>
          </cell>
        </row>
        <row r="885">
          <cell r="A885" t="str">
            <v>ALCALDIA DE SOCORRO</v>
          </cell>
        </row>
        <row r="886">
          <cell r="A886" t="str">
            <v>ALCALDIA DE SOCOTÁ</v>
          </cell>
        </row>
        <row r="887">
          <cell r="A887" t="str">
            <v>ALCALDIA DE SOGAMOSO</v>
          </cell>
        </row>
        <row r="888">
          <cell r="A888" t="str">
            <v>ALCALDIA DE SOLANO</v>
          </cell>
        </row>
        <row r="889">
          <cell r="A889" t="str">
            <v>ALCALDIA DE SOLEDAD</v>
          </cell>
        </row>
        <row r="890">
          <cell r="A890" t="str">
            <v>ALCALDIA DE SOLITA</v>
          </cell>
        </row>
        <row r="891">
          <cell r="A891" t="str">
            <v>ALCALDIA DE SOMONDOCO</v>
          </cell>
        </row>
        <row r="892">
          <cell r="A892" t="str">
            <v>ALCALDIA DE SONSON</v>
          </cell>
        </row>
        <row r="893">
          <cell r="A893" t="str">
            <v>ALCALDIA DE SOPETRÁN</v>
          </cell>
        </row>
        <row r="894">
          <cell r="A894" t="str">
            <v>ALCALDIA DE SOPLAVIENTO</v>
          </cell>
        </row>
        <row r="895">
          <cell r="A895" t="str">
            <v>ALCALDIA DE SOPÓ</v>
          </cell>
        </row>
        <row r="896">
          <cell r="A896" t="str">
            <v>ALCALDIA DE SORA</v>
          </cell>
        </row>
        <row r="897">
          <cell r="A897" t="str">
            <v>ALCALDIA DE SORACÁ</v>
          </cell>
        </row>
        <row r="898">
          <cell r="A898" t="str">
            <v>ALCALDIA DE SOTAQUIRÁ</v>
          </cell>
        </row>
        <row r="899">
          <cell r="A899" t="str">
            <v>ALCALDIA DE SOTARA</v>
          </cell>
        </row>
        <row r="900">
          <cell r="A900" t="str">
            <v>ALCALDIA DE SUAITA</v>
          </cell>
        </row>
        <row r="901">
          <cell r="A901" t="str">
            <v>ALCALDIA DE SUAN</v>
          </cell>
        </row>
        <row r="902">
          <cell r="A902" t="str">
            <v>ALCALDIA DE SUAREZ</v>
          </cell>
        </row>
        <row r="903">
          <cell r="A903" t="str">
            <v>ALCALDIA DE SUÁREZ</v>
          </cell>
        </row>
        <row r="904">
          <cell r="A904" t="str">
            <v>ALCALDIA DE SUAZA</v>
          </cell>
        </row>
        <row r="905">
          <cell r="A905" t="str">
            <v>ALCALDIA DE SUBACHOQUE</v>
          </cell>
        </row>
        <row r="906">
          <cell r="A906" t="str">
            <v>ALCALDIA DE SUCRE</v>
          </cell>
        </row>
        <row r="907">
          <cell r="A907" t="str">
            <v>ALCALDIA DE SUESCA</v>
          </cell>
        </row>
        <row r="908">
          <cell r="A908" t="str">
            <v>ALCALDIA DE SUPATÁ</v>
          </cell>
        </row>
        <row r="909">
          <cell r="A909" t="str">
            <v>ALCALDIA DE SUPÍA</v>
          </cell>
        </row>
        <row r="910">
          <cell r="A910" t="str">
            <v>ALCALDIA DE SURATÁ</v>
          </cell>
        </row>
        <row r="911">
          <cell r="A911" t="str">
            <v>ALCALDIA DE SUSA</v>
          </cell>
        </row>
        <row r="912">
          <cell r="A912" t="str">
            <v>ALCALDIA DE SUSACÓN</v>
          </cell>
        </row>
        <row r="913">
          <cell r="A913" t="str">
            <v>ALCALDIA DE SUTAMARCHÁN</v>
          </cell>
        </row>
        <row r="914">
          <cell r="A914" t="str">
            <v>ALCALDIA DE SUTATAUSA</v>
          </cell>
        </row>
        <row r="915">
          <cell r="A915" t="str">
            <v>ALCALDIA DE SUTATENZA</v>
          </cell>
        </row>
        <row r="916">
          <cell r="A916" t="str">
            <v>ALCALDIA DE TABIO</v>
          </cell>
        </row>
        <row r="917">
          <cell r="A917" t="str">
            <v>ALCALDIA DE TADÓ</v>
          </cell>
        </row>
        <row r="918">
          <cell r="A918" t="str">
            <v>ALCALDIA DE TALAIGUA NUEVO</v>
          </cell>
        </row>
        <row r="919">
          <cell r="A919" t="str">
            <v>ALCALDIA DE TAMALAMEQUE</v>
          </cell>
        </row>
        <row r="920">
          <cell r="A920" t="str">
            <v>ALCALDIA DE TÁMARA</v>
          </cell>
        </row>
        <row r="921">
          <cell r="A921" t="str">
            <v>ALCALDIA DE TAME</v>
          </cell>
        </row>
        <row r="922">
          <cell r="A922" t="str">
            <v>ALCALDIA DE TÁMESIS</v>
          </cell>
        </row>
        <row r="923">
          <cell r="A923" t="str">
            <v>ALCALDIA DE TAMINANGO</v>
          </cell>
        </row>
        <row r="924">
          <cell r="A924" t="str">
            <v>ALCALDIA DE TANGUA</v>
          </cell>
        </row>
        <row r="925">
          <cell r="A925" t="str">
            <v>ALCALDIA DE TARAIRA</v>
          </cell>
        </row>
        <row r="926">
          <cell r="A926" t="str">
            <v>ALCALDIA DE TARAPACÁ</v>
          </cell>
        </row>
        <row r="927">
          <cell r="A927" t="str">
            <v>ALCALDIA DE TARAZÁ</v>
          </cell>
        </row>
        <row r="928">
          <cell r="A928" t="str">
            <v>ALCALDIA DE TARQUI</v>
          </cell>
        </row>
        <row r="929">
          <cell r="A929" t="str">
            <v>ALCALDIA DE TARSO</v>
          </cell>
        </row>
        <row r="930">
          <cell r="A930" t="str">
            <v>ALCALDIA DE TASCO</v>
          </cell>
        </row>
        <row r="931">
          <cell r="A931" t="str">
            <v>ALCALDIA DE TAURAMENA</v>
          </cell>
        </row>
        <row r="932">
          <cell r="A932" t="str">
            <v>ALCALDIA DE TAUSA</v>
          </cell>
        </row>
        <row r="933">
          <cell r="A933" t="str">
            <v>ALCALDIA DE TELLO</v>
          </cell>
        </row>
        <row r="934">
          <cell r="A934" t="str">
            <v>ALCALDIA DE TENA</v>
          </cell>
        </row>
        <row r="935">
          <cell r="A935" t="str">
            <v>ALCALDIA DE TENERIFE</v>
          </cell>
        </row>
        <row r="936">
          <cell r="A936" t="str">
            <v>ALCALDIA DE TENJO</v>
          </cell>
        </row>
        <row r="937">
          <cell r="A937" t="str">
            <v>ALCALDIA DE TENZA</v>
          </cell>
        </row>
        <row r="938">
          <cell r="A938" t="str">
            <v>ALCALDIA DE TEORAMA</v>
          </cell>
        </row>
        <row r="939">
          <cell r="A939" t="str">
            <v>ALCALDIA DE TERUEL</v>
          </cell>
        </row>
        <row r="940">
          <cell r="A940" t="str">
            <v>ALCALDIA DE TESALIA</v>
          </cell>
        </row>
        <row r="941">
          <cell r="A941" t="str">
            <v>ALCALDIA DE TIBACUY</v>
          </cell>
        </row>
        <row r="942">
          <cell r="A942" t="str">
            <v>ALCALDIA DE TIBANÁ</v>
          </cell>
        </row>
        <row r="943">
          <cell r="A943" t="str">
            <v>ALCALDIA DE TIBASOSA</v>
          </cell>
        </row>
        <row r="944">
          <cell r="A944" t="str">
            <v>ALCALDIA DE TIBIRITA</v>
          </cell>
        </row>
        <row r="945">
          <cell r="A945" t="str">
            <v>ALCALDIA DE TIBÚ</v>
          </cell>
        </row>
        <row r="946">
          <cell r="A946" t="str">
            <v>ALCALDIA DE TIERRALTA</v>
          </cell>
        </row>
        <row r="947">
          <cell r="A947" t="str">
            <v>ALCALDIA DE TIMANÁ</v>
          </cell>
        </row>
        <row r="948">
          <cell r="A948" t="str">
            <v>ALCALDIA DE TIMBÍO</v>
          </cell>
        </row>
        <row r="949">
          <cell r="A949" t="str">
            <v>ALCALDIA DE TIMBIQUÍ</v>
          </cell>
        </row>
        <row r="950">
          <cell r="A950" t="str">
            <v>ALCALDIA DE TINJACÁ</v>
          </cell>
        </row>
        <row r="951">
          <cell r="A951" t="str">
            <v>ALCALDIA DE TIPACOQUE</v>
          </cell>
        </row>
        <row r="952">
          <cell r="A952" t="str">
            <v>ALCALDIA DE TIQUISIO</v>
          </cell>
        </row>
        <row r="953">
          <cell r="A953" t="str">
            <v>ALCALDIA DE TITIRIBÍ</v>
          </cell>
        </row>
        <row r="954">
          <cell r="A954" t="str">
            <v>ALCALDIA DE TOCA</v>
          </cell>
        </row>
        <row r="955">
          <cell r="A955" t="str">
            <v>ALCALDIA DE TOCAIMA</v>
          </cell>
        </row>
        <row r="956">
          <cell r="A956" t="str">
            <v>ALCALDIA DE TOCANCIPÁ</v>
          </cell>
        </row>
        <row r="957">
          <cell r="A957" t="str">
            <v>ALCALDIA DE TOGÜÍ</v>
          </cell>
        </row>
        <row r="958">
          <cell r="A958" t="str">
            <v>ALCALDIA DE TOLEDO</v>
          </cell>
        </row>
        <row r="959">
          <cell r="A959" t="str">
            <v>ALCALDIA DE TOLÚ VIEJO</v>
          </cell>
        </row>
        <row r="960">
          <cell r="A960" t="str">
            <v>ALCALDIA DE TONA</v>
          </cell>
        </row>
        <row r="961">
          <cell r="A961" t="str">
            <v>ALCALDIA DE TÓPAGA</v>
          </cell>
        </row>
        <row r="962">
          <cell r="A962" t="str">
            <v>ALCALDIA DE TOPAIPÍ</v>
          </cell>
        </row>
        <row r="963">
          <cell r="A963" t="str">
            <v>ALCALDIA DE TORIBIO</v>
          </cell>
        </row>
        <row r="964">
          <cell r="A964" t="str">
            <v>ALCALDIA DE TORO</v>
          </cell>
        </row>
        <row r="965">
          <cell r="A965" t="str">
            <v>ALCALDIA DE TOTA</v>
          </cell>
        </row>
        <row r="966">
          <cell r="A966" t="str">
            <v>ALCALDIA DE TOTORÓ</v>
          </cell>
        </row>
        <row r="967">
          <cell r="A967" t="str">
            <v>ALCALDIA DE TRINIDAD</v>
          </cell>
        </row>
        <row r="968">
          <cell r="A968" t="str">
            <v>ALCALDIA DE TRUJILLO</v>
          </cell>
        </row>
        <row r="969">
          <cell r="A969" t="str">
            <v>ALCALDIA DE TUBARÁ</v>
          </cell>
        </row>
        <row r="970">
          <cell r="A970" t="str">
            <v>ALCALDIA DE TULUÁ</v>
          </cell>
        </row>
        <row r="971">
          <cell r="A971" t="str">
            <v>ALCALDIA DE TUMACO</v>
          </cell>
        </row>
        <row r="972">
          <cell r="A972" t="str">
            <v>ALCALDIA DE TUNJA</v>
          </cell>
        </row>
        <row r="973">
          <cell r="A973" t="str">
            <v>ALCALDIA DE TUNUNGUÁ</v>
          </cell>
        </row>
        <row r="974">
          <cell r="A974" t="str">
            <v>ALCALDIA DE TÚQUERRES</v>
          </cell>
        </row>
        <row r="975">
          <cell r="A975" t="str">
            <v>ALCALDIA DE TURBACO</v>
          </cell>
        </row>
        <row r="976">
          <cell r="A976" t="str">
            <v>ALCALDIA DE TURBANÁ</v>
          </cell>
        </row>
        <row r="977">
          <cell r="A977" t="str">
            <v>ALCALDIA DE TURBO</v>
          </cell>
        </row>
        <row r="978">
          <cell r="A978" t="str">
            <v>ALCALDIA DE TURMEQUÉ</v>
          </cell>
        </row>
        <row r="979">
          <cell r="A979" t="str">
            <v>ALCALDIA DE TUTA</v>
          </cell>
        </row>
        <row r="980">
          <cell r="A980" t="str">
            <v>ALCALDIA DE TUTAZÁ</v>
          </cell>
        </row>
        <row r="981">
          <cell r="A981" t="str">
            <v>ALCALDIA DE UBALÁ</v>
          </cell>
        </row>
        <row r="982">
          <cell r="A982" t="str">
            <v>ALCALDIA DE UBAQUE</v>
          </cell>
        </row>
        <row r="983">
          <cell r="A983" t="str">
            <v>ALCALDIA DE ULLOA</v>
          </cell>
        </row>
        <row r="984">
          <cell r="A984" t="str">
            <v>ALCALDIA DE UMBITA</v>
          </cell>
        </row>
        <row r="985">
          <cell r="A985" t="str">
            <v>ALCALDIA DE UNE</v>
          </cell>
        </row>
        <row r="986">
          <cell r="A986" t="str">
            <v>ALCALDIA DE UNGUÍA</v>
          </cell>
        </row>
        <row r="987">
          <cell r="A987" t="str">
            <v>ALCALDIA DE UNIÓN PANAMERICANA</v>
          </cell>
        </row>
        <row r="988">
          <cell r="A988" t="str">
            <v>ALCALDIA DE URAMITA</v>
          </cell>
        </row>
        <row r="989">
          <cell r="A989" t="str">
            <v>ALCALDIA DE URIBE</v>
          </cell>
        </row>
        <row r="990">
          <cell r="A990" t="str">
            <v>ALCALDIA DE URIBIA</v>
          </cell>
        </row>
        <row r="991">
          <cell r="A991" t="str">
            <v>ALCALDIA DE URRAO</v>
          </cell>
        </row>
        <row r="992">
          <cell r="A992" t="str">
            <v>ALCALDIA DE URUMITA</v>
          </cell>
        </row>
        <row r="993">
          <cell r="A993" t="str">
            <v>ALCALDIA DE USIACURÍ</v>
          </cell>
        </row>
        <row r="994">
          <cell r="A994" t="str">
            <v>ALCALDIA DE ÚTICA</v>
          </cell>
        </row>
        <row r="995">
          <cell r="A995" t="str">
            <v>ALCALDIA DE VALDIVIA</v>
          </cell>
        </row>
        <row r="996">
          <cell r="A996" t="str">
            <v>ALCALDIA DE VALENCIA</v>
          </cell>
        </row>
        <row r="997">
          <cell r="A997" t="str">
            <v>ALCALDIA DE VALLE DE SAN JOSÉ</v>
          </cell>
        </row>
        <row r="998">
          <cell r="A998" t="str">
            <v>ALCALDIA DE VALLE DE SAN JUAN</v>
          </cell>
        </row>
        <row r="999">
          <cell r="A999" t="str">
            <v>ALCALDIA DE VALLE DEL GUAMUEZ</v>
          </cell>
        </row>
        <row r="1000">
          <cell r="A1000" t="str">
            <v>ALCALDIA DE VALLEDUPAR</v>
          </cell>
        </row>
        <row r="1001">
          <cell r="A1001" t="str">
            <v>ALCALDIA DE VALPARAISO</v>
          </cell>
        </row>
        <row r="1002">
          <cell r="A1002" t="str">
            <v>ALCALDIA DE VALPARAÍSO</v>
          </cell>
        </row>
        <row r="1003">
          <cell r="A1003" t="str">
            <v>ALCALDIA DE VEGACHÍ</v>
          </cell>
        </row>
        <row r="1004">
          <cell r="A1004" t="str">
            <v>ALCALDIA DE VÉLEZ</v>
          </cell>
        </row>
        <row r="1005">
          <cell r="A1005" t="str">
            <v>ALCALDIA DE VENADILLO</v>
          </cell>
        </row>
        <row r="1006">
          <cell r="A1006" t="str">
            <v>ALCALDIA DE VENECIA</v>
          </cell>
        </row>
        <row r="1007">
          <cell r="A1007" t="str">
            <v>ALCALDIA DE VENECIA</v>
          </cell>
        </row>
        <row r="1008">
          <cell r="A1008" t="str">
            <v>ALCALDIA DE VENTAQUEMADA</v>
          </cell>
        </row>
        <row r="1009">
          <cell r="A1009" t="str">
            <v>ALCALDIA DE VERGARA</v>
          </cell>
        </row>
        <row r="1010">
          <cell r="A1010" t="str">
            <v>ALCALDIA DE VERSALLES</v>
          </cell>
        </row>
        <row r="1011">
          <cell r="A1011" t="str">
            <v>ALCALDIA DE VETAS</v>
          </cell>
        </row>
        <row r="1012">
          <cell r="A1012" t="str">
            <v>ALCALDIA DE VIANÍ</v>
          </cell>
        </row>
        <row r="1013">
          <cell r="A1013" t="str">
            <v>ALCALDIA DE VICTORIA</v>
          </cell>
        </row>
        <row r="1014">
          <cell r="A1014" t="str">
            <v>ALCALDIA DE VIGÍA DEL FUERTE</v>
          </cell>
        </row>
        <row r="1015">
          <cell r="A1015" t="str">
            <v>ALCALDIA DE VIJES</v>
          </cell>
        </row>
        <row r="1016">
          <cell r="A1016" t="str">
            <v>ALCALDIA DE VILLA CARO</v>
          </cell>
        </row>
        <row r="1017">
          <cell r="A1017" t="str">
            <v>ALCALDIA DE VILLA DE LEYVA</v>
          </cell>
        </row>
        <row r="1018">
          <cell r="A1018" t="str">
            <v>ALCALDIA DE VILLA DE SAN DIEGO DE UBATE</v>
          </cell>
        </row>
        <row r="1019">
          <cell r="A1019" t="str">
            <v>ALCALDIA DE VILLA DEL ROSARIO</v>
          </cell>
        </row>
        <row r="1020">
          <cell r="A1020" t="str">
            <v>ALCALDIA DE VILLA RICA</v>
          </cell>
        </row>
        <row r="1021">
          <cell r="A1021" t="str">
            <v>ALCALDIA DE VILLAGARZÓN</v>
          </cell>
        </row>
        <row r="1022">
          <cell r="A1022" t="str">
            <v>ALCALDIA DE VILLAGÓMEZ</v>
          </cell>
        </row>
        <row r="1023">
          <cell r="A1023" t="str">
            <v>ALCALDIA DE VILLAHERMOSA</v>
          </cell>
        </row>
        <row r="1024">
          <cell r="A1024" t="str">
            <v>ALCALDIA DE VILLAMARÍA</v>
          </cell>
        </row>
        <row r="1025">
          <cell r="A1025" t="str">
            <v>ALCALDIA DE VILLANUEVA</v>
          </cell>
        </row>
        <row r="1026">
          <cell r="A1026" t="str">
            <v>ALCALDIA DE VILLAPINZÓN</v>
          </cell>
        </row>
        <row r="1027">
          <cell r="A1027" t="str">
            <v>ALCALDIA DE VILLARRICA</v>
          </cell>
        </row>
        <row r="1028">
          <cell r="A1028" t="str">
            <v>ALCALDIA DE VILLAVICENCIO</v>
          </cell>
        </row>
        <row r="1029">
          <cell r="A1029" t="str">
            <v>ALCALDIA DE VILLAVIEJA</v>
          </cell>
        </row>
        <row r="1030">
          <cell r="A1030" t="str">
            <v>ALCALDIA DE VILLETA</v>
          </cell>
        </row>
        <row r="1031">
          <cell r="A1031" t="str">
            <v>ALCALDIA DE VIOTÁ</v>
          </cell>
        </row>
        <row r="1032">
          <cell r="A1032" t="str">
            <v>ALCALDIA DE VIRACACHÁ</v>
          </cell>
        </row>
        <row r="1033">
          <cell r="A1033" t="str">
            <v>ALCALDIA DE VISTAHERMOSA</v>
          </cell>
        </row>
        <row r="1034">
          <cell r="A1034" t="str">
            <v>ALCALDIA DE VITERBO</v>
          </cell>
        </row>
        <row r="1035">
          <cell r="A1035" t="str">
            <v>ALCALDIA DE YACOPÍ</v>
          </cell>
        </row>
        <row r="1036">
          <cell r="A1036" t="str">
            <v>ALCALDIA DE YACUANQUER</v>
          </cell>
        </row>
        <row r="1037">
          <cell r="A1037" t="str">
            <v>ALCALDIA DE YAGUARÁ</v>
          </cell>
        </row>
        <row r="1038">
          <cell r="A1038" t="str">
            <v>ALCALDIA DE YALÍ</v>
          </cell>
        </row>
        <row r="1039">
          <cell r="A1039" t="str">
            <v>ALCALDIA DE YARUMAL</v>
          </cell>
        </row>
        <row r="1040">
          <cell r="A1040" t="str">
            <v>ALCALDIA DE YAVARATÉ</v>
          </cell>
        </row>
        <row r="1041">
          <cell r="A1041" t="str">
            <v>ALCALDIA DE YOLOMBÓ</v>
          </cell>
        </row>
        <row r="1042">
          <cell r="A1042" t="str">
            <v>ALCALDIA DE YONDÓ</v>
          </cell>
        </row>
        <row r="1043">
          <cell r="A1043" t="str">
            <v>ALCALDIA DE YOPAL</v>
          </cell>
        </row>
        <row r="1044">
          <cell r="A1044" t="str">
            <v>ALCALDIA DE YOTOCO</v>
          </cell>
        </row>
        <row r="1045">
          <cell r="A1045" t="str">
            <v>ALCALDIA DE YUMBO</v>
          </cell>
        </row>
        <row r="1046">
          <cell r="A1046" t="str">
            <v>ALCALDIA DE ZAMBRANO</v>
          </cell>
        </row>
        <row r="1047">
          <cell r="A1047" t="str">
            <v>ALCALDIA DE ZAPATOCA</v>
          </cell>
        </row>
        <row r="1048">
          <cell r="A1048" t="str">
            <v>ALCALDIA DE ZAPAYÁN</v>
          </cell>
        </row>
        <row r="1049">
          <cell r="A1049" t="str">
            <v>ALCALDIA DE ZARAGOZA</v>
          </cell>
        </row>
        <row r="1050">
          <cell r="A1050" t="str">
            <v>ALCALDIA DE ZARZAL</v>
          </cell>
        </row>
        <row r="1051">
          <cell r="A1051" t="str">
            <v>ALCALDIA DE ZETAQUIRA</v>
          </cell>
        </row>
        <row r="1052">
          <cell r="A1052" t="str">
            <v>ALCALDIA DE ZIPACÓN</v>
          </cell>
        </row>
        <row r="1053">
          <cell r="A1053" t="str">
            <v>ALCALDIA DE ZIPAQUIRÁ</v>
          </cell>
        </row>
        <row r="1054">
          <cell r="A1054" t="str">
            <v>ALCALDIA DE ZONA BANANERA</v>
          </cell>
        </row>
        <row r="1055">
          <cell r="A1055" t="str">
            <v>ANALISIS SOCIO ECONOMICO</v>
          </cell>
        </row>
        <row r="1056">
          <cell r="A1056" t="str">
            <v>ARCHIVO GENERAL DE LA NACION</v>
          </cell>
        </row>
        <row r="1057">
          <cell r="A1057" t="str">
            <v>ARMADA NACIONAL</v>
          </cell>
        </row>
        <row r="1058">
          <cell r="A1058" t="str">
            <v>ARTESANIAS DE COLOMBIA</v>
          </cell>
        </row>
        <row r="1059">
          <cell r="A1059" t="str">
            <v>AUDITORIA GENERAL DE LA NACION</v>
          </cell>
        </row>
        <row r="1060">
          <cell r="A1060" t="str">
            <v>BIBLIOTECA PILOTO DE MEDELLIN PARA AMERICA LATINA</v>
          </cell>
        </row>
        <row r="1061">
          <cell r="A1061" t="str">
            <v>BIENESTAR SOCIAL DAFP</v>
          </cell>
        </row>
        <row r="1062">
          <cell r="A1062" t="str">
            <v>CAJA DE CREDITO AGRARIO, INDUSTRIAL Y MINERO</v>
          </cell>
        </row>
        <row r="1063">
          <cell r="A1063" t="str">
            <v>CAJA DE PREVISION SOCIAL DE COMUNICACIONES</v>
          </cell>
        </row>
        <row r="1064">
          <cell r="A1064" t="str">
            <v>CAJA DE PREVISION SOCIAL DE LA SUPERINTENDENCIA BANCARI</v>
          </cell>
        </row>
        <row r="1065">
          <cell r="A1065" t="str">
            <v>CAJA DE RETIRO DE LAS FUERZAS MILITARES</v>
          </cell>
        </row>
        <row r="1066">
          <cell r="A1066" t="str">
            <v>CAJA DE SUELDOS DE RETIRO DE LA POLICIA NACIONAL</v>
          </cell>
        </row>
        <row r="1067">
          <cell r="A1067" t="str">
            <v>CAJA DE VIVIENDA MILITAR</v>
          </cell>
        </row>
        <row r="1068">
          <cell r="A1068" t="str">
            <v>CAJA NACIONAL DE PREVISION SOCIAL</v>
          </cell>
        </row>
        <row r="1069">
          <cell r="A1069" t="str">
            <v>CAMARA DE REPRESENTANTES</v>
          </cell>
        </row>
        <row r="1070">
          <cell r="A1070" t="str">
            <v>CENTRO DE EDUCACION EN ADMINISTRACION DE SALUD</v>
          </cell>
        </row>
        <row r="1071">
          <cell r="A1071" t="str">
            <v>CENTRO DERMATOLOGICO FEDERICO LLERAS ACOSTA</v>
          </cell>
        </row>
        <row r="1072">
          <cell r="A1072" t="str">
            <v>CENTRO JORGE ELIECER GAITAN</v>
          </cell>
        </row>
        <row r="1073">
          <cell r="A1073" t="str">
            <v>CESANTIAS Y VIVIENDA - FONPRENOR</v>
          </cell>
        </row>
        <row r="1074">
          <cell r="A1074" t="str">
            <v>CLUB MILITAR DE OFICIALES</v>
          </cell>
        </row>
        <row r="1075">
          <cell r="A1075" t="str">
            <v>COLEGIO DE BOYACA</v>
          </cell>
        </row>
        <row r="1076">
          <cell r="A1076" t="str">
            <v>COLEGIO INTEGRADO NACIONAL ORIENTE DE CALDAS</v>
          </cell>
        </row>
        <row r="1077">
          <cell r="A1077" t="str">
            <v>COLEGIO MAYOR DE ANTIOQUIA</v>
          </cell>
        </row>
        <row r="1078">
          <cell r="A1078" t="str">
            <v>COLEGIO MAYOR DE BOLIVAR</v>
          </cell>
        </row>
        <row r="1079">
          <cell r="A1079" t="str">
            <v>COLEGIO MAYOR DE CAUCA</v>
          </cell>
        </row>
        <row r="1080">
          <cell r="A1080" t="str">
            <v>COLEGIO MAYOR DE CUNDINAMARCA</v>
          </cell>
        </row>
        <row r="1081">
          <cell r="A1081" t="str">
            <v>COMISION DE REGULACION DE ENERGIA Y GAS</v>
          </cell>
        </row>
        <row r="1082">
          <cell r="A1082" t="str">
            <v>COMISION NACIONAL DE REGALIAS</v>
          </cell>
        </row>
        <row r="1083">
          <cell r="A1083" t="str">
            <v>COMISIONADO NACIONAL PARA LA POLICIA</v>
          </cell>
        </row>
        <row r="1084">
          <cell r="A1084" t="str">
            <v>CONGRESO DE LA REPUBLICA</v>
          </cell>
        </row>
        <row r="1085">
          <cell r="A1085" t="str">
            <v>CONSEJO SUPERIOR DE LA JUDICATURA</v>
          </cell>
        </row>
        <row r="1086">
          <cell r="A1086" t="str">
            <v>CORPOARCION NASAKIWE</v>
          </cell>
        </row>
        <row r="1087">
          <cell r="A1087" t="str">
            <v>CORPORACION AUTONOMA REGIONAL DE BOYACA</v>
          </cell>
        </row>
        <row r="1088">
          <cell r="A1088" t="str">
            <v>CORPORACION AUTONOMA REGIONAL DE CHIVOR</v>
          </cell>
        </row>
        <row r="1089">
          <cell r="A1089" t="str">
            <v>CORPORACION AUTONOMA REGIONAL DE CUNDINAMARCA</v>
          </cell>
        </row>
        <row r="1090">
          <cell r="A1090" t="str">
            <v>CORPORACION AUTONOMA REGIONAL DE DESARRLLO DE CALDAS</v>
          </cell>
        </row>
        <row r="1091">
          <cell r="A1091" t="str">
            <v>CORPORACION AUTONOMA REGIONAL DE LA FRONTERA NOR-ORIENT</v>
          </cell>
        </row>
        <row r="1092">
          <cell r="A1092" t="str">
            <v>CORPORACION AUTONOMA REGIONAL DE LA GUAJIRA</v>
          </cell>
        </row>
        <row r="1093">
          <cell r="A1093" t="str">
            <v>CORPORACION AUTONOMA REGIONAL DE LA ORINOQUIA</v>
          </cell>
        </row>
        <row r="1094">
          <cell r="A1094" t="str">
            <v>CORPORACION AUTONOMA REGIONAL DE LOS VALLES DEL SINU Y</v>
          </cell>
        </row>
        <row r="1095">
          <cell r="A1095" t="str">
            <v>CORPORACION AUTONOMA REGIONAL DE RIONEGRO</v>
          </cell>
        </row>
        <row r="1096">
          <cell r="A1096" t="str">
            <v>CORPORACION AUTONOMA REGIONAL DE SANTANDER</v>
          </cell>
        </row>
        <row r="1097">
          <cell r="A1097" t="str">
            <v>CORPORACION AUTONOMA REGIONAL DE SUCRE</v>
          </cell>
        </row>
        <row r="1098">
          <cell r="A1098" t="str">
            <v>CORPORACION AUTONOMA REGIONAL DEL ALTO MAGDALENA</v>
          </cell>
        </row>
        <row r="1099">
          <cell r="A1099" t="str">
            <v>CORPORACION AUTONOMA REGIONAL DEL ATLANTICO</v>
          </cell>
        </row>
        <row r="1100">
          <cell r="A1100" t="str">
            <v>CORPORACION AUTONOMA REGIONAL DEL CANAL DEL DIQUE</v>
          </cell>
        </row>
        <row r="1101">
          <cell r="A1101" t="str">
            <v>CORPORACION AUTONOMA REGIONAL DEL CENTRO DE ANTIOQUIA</v>
          </cell>
        </row>
        <row r="1102">
          <cell r="A1102" t="str">
            <v>CORPORACION AUTONOMA REGIONAL DEL CESAR</v>
          </cell>
        </row>
        <row r="1103">
          <cell r="A1103" t="str">
            <v>CORPORACION AUTONOMA REGIONAL DEL GUAVIO</v>
          </cell>
        </row>
        <row r="1104">
          <cell r="A1104" t="str">
            <v>CORPORACION AUTONOMA REGIONAL DEL MAGDALENA Y SIERRA NE</v>
          </cell>
        </row>
        <row r="1105">
          <cell r="A1105" t="str">
            <v>CORPORACION AUTONOMA REGIONAL DEL PUTUMAYO</v>
          </cell>
        </row>
        <row r="1106">
          <cell r="A1106" t="str">
            <v>CORPORACION AUTONOMA REGIONAL DEL QUINDIO</v>
          </cell>
        </row>
        <row r="1107">
          <cell r="A1107" t="str">
            <v>CORPORACION AUTONOMA REGIONAL DEL RIO GRANDE DE LA MAGDALENA</v>
          </cell>
        </row>
        <row r="1108">
          <cell r="A1108" t="str">
            <v>CORPORACION AUTONOMA REGIONAL DEL RISARALDA</v>
          </cell>
        </row>
        <row r="1109">
          <cell r="A1109" t="str">
            <v>CORPORACION AUTONOMA REGIONAL DEL SUR DE BOLIVAR</v>
          </cell>
        </row>
        <row r="1110">
          <cell r="A1110" t="str">
            <v>CORPORACION AUTONOMA REGIONAL DEL TOLIMA</v>
          </cell>
        </row>
        <row r="1111">
          <cell r="A1111" t="str">
            <v>CORPORACION AUTONOMA REGIONAL DEL VALLE</v>
          </cell>
        </row>
        <row r="1112">
          <cell r="A1112" t="str">
            <v>CORPORACION AUTONOMA REGIONAL PARA EL DESARROLLO DE NAR</v>
          </cell>
        </row>
        <row r="1113">
          <cell r="A1113" t="str">
            <v>CORPORACION AUTONOMA REGIONAL PARA EL DESARROLLO SOSTENIBLE DEL CHOCO</v>
          </cell>
        </row>
        <row r="1114">
          <cell r="A1114" t="str">
            <v>CORPORACION DE DEFENSA DE LA MESETA DE BUCARAMANGA</v>
          </cell>
        </row>
        <row r="1115">
          <cell r="A1115" t="str">
            <v>CORPORACION ELECTRICA DE LA COSTA ATLANTICA</v>
          </cell>
        </row>
        <row r="1116">
          <cell r="A1116" t="str">
            <v>CORPORACION NACIONAL DE TURISMO</v>
          </cell>
        </row>
        <row r="1117">
          <cell r="A1117" t="str">
            <v>CORPORACION PARA EL DESARROLLO SOSTENIBLE DE DE LA MOJANA Y EL SAN JORGE</v>
          </cell>
        </row>
        <row r="1118">
          <cell r="A1118" t="str">
            <v>CORPORACION PARA EL DESARROLLO SOSTENIBLE DE LA MACARENA</v>
          </cell>
        </row>
        <row r="1119">
          <cell r="A1119" t="str">
            <v>CORPORACION PARA EL DESARROLLO SOSTENIBLE DE LA SIERRA NEVADA DE SANTA MARTA</v>
          </cell>
        </row>
        <row r="1120">
          <cell r="A1120" t="str">
            <v>CORPORACION PARA EL DESARROLLO SOSTENIBLE DE URABA</v>
          </cell>
        </row>
        <row r="1121">
          <cell r="A1121" t="str">
            <v>CORPORACION PARA EL DESARROLLO SOSTENIBLE DEL ARCHIPIELAGO DE SAN ANDRES, PROVIDENCIA Y SANTA CATALINA</v>
          </cell>
        </row>
        <row r="1122">
          <cell r="A1122" t="str">
            <v>CORPORACION PARA EL DESARROLLO SOSTENIBLE DEL NORTE Y EL ORIENTE AMAZONICO</v>
          </cell>
        </row>
        <row r="1123">
          <cell r="A1123" t="str">
            <v>CORPORACION PARA EL DESARROLLO SOSTENIBLE DEL SUR DE LA AMAZONIA</v>
          </cell>
        </row>
        <row r="1124">
          <cell r="A1124" t="str">
            <v>CORPORACION PARA LA CONVIVENCIA CIUDADANA EN LA REGION DE URABA</v>
          </cell>
        </row>
        <row r="1125">
          <cell r="A1125" t="str">
            <v>CORPORACION PARA LA RECONSTRUCCION Y EL DESARROLLO DEL</v>
          </cell>
        </row>
        <row r="1126">
          <cell r="A1126" t="str">
            <v>CORTE CONSTITUCIONAL</v>
          </cell>
        </row>
        <row r="1127">
          <cell r="A1127" t="str">
            <v>DEFENSA CIVIL COLOMBIANA</v>
          </cell>
        </row>
        <row r="1128">
          <cell r="A1128" t="str">
            <v>DEFENSORIA DEL PUEBLO</v>
          </cell>
        </row>
        <row r="1129">
          <cell r="A1129" t="str">
            <v>DEPARTAMENTO ADMINISTRATIVO DEL MEDIO AMBIENTE</v>
          </cell>
        </row>
        <row r="1130">
          <cell r="A1130" t="str">
            <v>DEPARTAMENTO ADMINISTRATIVO NACIONAL DE LA ECONOMIA SOLIDARIA GESTION GENERAL</v>
          </cell>
        </row>
        <row r="1131">
          <cell r="A1131" t="str">
            <v>DEPARTAMENTO ADMINISTRATIVO PARA LA GESTION DEL MEDIO AMBIENTE</v>
          </cell>
        </row>
        <row r="1132">
          <cell r="A1132" t="str">
            <v>DESARROLLO OPERATIVO</v>
          </cell>
        </row>
        <row r="1133">
          <cell r="A1133" t="str">
            <v>DIRECCION GENERAL ADMINISTRATIVA</v>
          </cell>
        </row>
        <row r="1134">
          <cell r="A1134" t="str">
            <v>DIRECCION GENERAL DE COMERCIO EXTERIOR</v>
          </cell>
        </row>
        <row r="1135">
          <cell r="A1135" t="str">
            <v>DIRECCION GENERAL DE DERECHOS DE AUTOR</v>
          </cell>
        </row>
        <row r="1136">
          <cell r="A1136" t="str">
            <v>DIRECCION GENERAL DE LA SEGURIDAD SOCIAL</v>
          </cell>
        </row>
        <row r="1137">
          <cell r="A1137" t="str">
            <v>DIRECCION GENERAL DE POLITICAS JURIDICAS Y DESARROLLO LEGISLATIVO</v>
          </cell>
        </row>
        <row r="1138">
          <cell r="A1138" t="str">
            <v>DIRECCION GENERAL DE PREVENCION Y CONCILIACION</v>
          </cell>
        </row>
        <row r="1139">
          <cell r="A1139" t="str">
            <v>DIRECCION GENERAL DE SANIDAD MILITAR</v>
          </cell>
        </row>
        <row r="1140">
          <cell r="A1140" t="str">
            <v>DIRECCION GENERAL DE TRANSPORTE Y TRANSITO TERRESTRE AUTOMOTOR</v>
          </cell>
        </row>
        <row r="1141">
          <cell r="A1141" t="str">
            <v>DIRECCION GENERAL DEL CREDITO PUBLICO</v>
          </cell>
        </row>
        <row r="1142">
          <cell r="A1142" t="str">
            <v>DIRECCION GENERAL DEL MENOR TRABAJADOR</v>
          </cell>
        </row>
        <row r="1143">
          <cell r="A1143" t="str">
            <v>DIRECCION GENERAL DEL PRESUPUESTO</v>
          </cell>
        </row>
        <row r="1144">
          <cell r="A1144" t="str">
            <v>DIRECCION GENERAL DEL SERVICIO NACIONAL DE EMPLEO</v>
          </cell>
        </row>
        <row r="1145">
          <cell r="A1145" t="str">
            <v>DIRECCION GENERAL DEL TRABAJO</v>
          </cell>
        </row>
        <row r="1146">
          <cell r="A1146" t="str">
            <v>DIRECCION NACIONAL DE ADMINISTRACION JUDICIAL</v>
          </cell>
        </row>
        <row r="1147">
          <cell r="A1147" t="str">
            <v>DIRECCION NACIONAL DE ESTUPEFACIENTES</v>
          </cell>
        </row>
        <row r="1148">
          <cell r="A1148" t="str">
            <v>DIRECCION NACIONAL PARA LA ATENCION Y PREVENCION DE DESASTRES</v>
          </cell>
        </row>
        <row r="1149">
          <cell r="A1149" t="str">
            <v>DIRECCION NACIONAL PARA LA EQUIDAD DE LA MUJER</v>
          </cell>
        </row>
        <row r="1150">
          <cell r="A1150" t="str">
            <v>DIRECCION SUPERIOR DANCOOP</v>
          </cell>
        </row>
        <row r="1151">
          <cell r="A1151" t="str">
            <v>DIRECCION SUPERIOR DANE</v>
          </cell>
        </row>
        <row r="1152">
          <cell r="A1152" t="str">
            <v>DIRECCION SUPERIOR DEL DAS</v>
          </cell>
        </row>
        <row r="1153">
          <cell r="A1153" t="str">
            <v>DIRECCION SUPERIOR DEL DEPARTAMENTO ADMINSTRATIVO DE LA FUNCION PUBLICA</v>
          </cell>
        </row>
        <row r="1154">
          <cell r="A1154" t="str">
            <v>DIRECCION SUPERIOR ESCUELA JUDICIAL 'RODRIGO LARA BONILLA'</v>
          </cell>
        </row>
        <row r="1155">
          <cell r="A1155" t="str">
            <v>DIRECCION SUPERIOR MINAGRICULTURA</v>
          </cell>
        </row>
        <row r="1156">
          <cell r="A1156" t="str">
            <v>DIRECCION SUPERIOR MIN-COMUNICACIONES</v>
          </cell>
        </row>
        <row r="1157">
          <cell r="A1157" t="str">
            <v>DIRECCION SUPERIOR MINHACIENDA</v>
          </cell>
        </row>
        <row r="1158">
          <cell r="A1158" t="str">
            <v>DIRECCION SUPERIOR MINISTERIO DE TRANSPORTE</v>
          </cell>
        </row>
        <row r="1159">
          <cell r="A1159" t="str">
            <v>DIRECCION SUPERIOR MINMINAS</v>
          </cell>
        </row>
        <row r="1160">
          <cell r="A1160" t="str">
            <v>DIRECCION SUPERIOR MINRELACIONES</v>
          </cell>
        </row>
        <row r="1161">
          <cell r="A1161" t="str">
            <v>DIRECCION SUPERIOR PLANEACION NACIONAL</v>
          </cell>
        </row>
        <row r="1162">
          <cell r="A1162" t="str">
            <v>DIRECCION SUPERIOR PRESIDENCIA DE LA REPUBLICA</v>
          </cell>
        </row>
        <row r="1163">
          <cell r="A1163" t="str">
            <v>DIRECCION SUPERIOR PRESIDENCIA DE LA REPUBLICA</v>
          </cell>
        </row>
        <row r="1164">
          <cell r="A1164" t="str">
            <v>DIRECCION SUPERIOR VEEDURIA DEL TESORO</v>
          </cell>
        </row>
        <row r="1165">
          <cell r="A1165" t="str">
            <v>DIRECCION SUPERIOR Y ADMINISTRACION GENERAL MINEDUCACION</v>
          </cell>
        </row>
        <row r="1166">
          <cell r="A1166" t="str">
            <v>DIRECCION SUPERIOR Y ADMINISTRATIVA CONTRALORIA GENERAL</v>
          </cell>
        </row>
        <row r="1167">
          <cell r="A1167" t="str">
            <v>DIRECCION TECNICA DAFP</v>
          </cell>
        </row>
        <row r="1168">
          <cell r="A1168" t="str">
            <v>DIRECCION TECNICA Y CONTROL POSTERIOR</v>
          </cell>
        </row>
        <row r="1169">
          <cell r="A1169" t="str">
            <v>DIRECCION Y ADMINISTRACION DE LA PROCURADURIA</v>
          </cell>
        </row>
        <row r="1170">
          <cell r="A1170" t="str">
            <v>DIRECCION Y ADMINISTRACION DEL SISTEMA PENITENCIARIO</v>
          </cell>
        </row>
        <row r="1171">
          <cell r="A1171" t="str">
            <v>DIVISION DE CAMPAÑAS DIRECTAS</v>
          </cell>
        </row>
        <row r="1172">
          <cell r="A1172" t="str">
            <v>DOCENCIA Y CAPACITACION</v>
          </cell>
        </row>
        <row r="1173">
          <cell r="A1173" t="str">
            <v>EDUCACION BASICA PRIMARIA</v>
          </cell>
        </row>
        <row r="1174">
          <cell r="A1174" t="str">
            <v>EDUCACION EN TERRITORIOS MISIONALES NO CONTRATADOS</v>
          </cell>
        </row>
        <row r="1175">
          <cell r="A1175" t="str">
            <v>EDUCACION EN TERRITORIOS MISIONALES POR CONTRATO</v>
          </cell>
        </row>
        <row r="1176">
          <cell r="A1176" t="str">
            <v>EDUCACION SECUNDARIA Y MEDIA VOCACIONAL</v>
          </cell>
        </row>
        <row r="1177">
          <cell r="A1177" t="str">
            <v>EJERCITO NACIONAL</v>
          </cell>
        </row>
        <row r="1178">
          <cell r="A1178" t="str">
            <v>EMPRESA COLOMBIANA DE CARBONES</v>
          </cell>
        </row>
        <row r="1179">
          <cell r="A1179" t="str">
            <v>EMPRESA COLOMBIANA DE PETROLEOS</v>
          </cell>
        </row>
        <row r="1180">
          <cell r="A1180" t="str">
            <v>EMPRESA COLOMBIANA DE VIAS FERREAS</v>
          </cell>
        </row>
        <row r="1181">
          <cell r="A1181" t="str">
            <v>ESCUELA SUPERIOR DE ADMINISTRACION PUBLICA</v>
          </cell>
        </row>
        <row r="1182">
          <cell r="A1182" t="str">
            <v>FERROCARRILES NACIONALES DE COLOMBIA EN LIQUIDACION</v>
          </cell>
        </row>
        <row r="1183">
          <cell r="A1183" t="str">
            <v>FISCALIA GENERAL DE LA NACION</v>
          </cell>
        </row>
        <row r="1184">
          <cell r="A1184" t="str">
            <v>FISCALIAS DE TRIBUNALES Y JUZGADOS</v>
          </cell>
        </row>
        <row r="1185">
          <cell r="A1185" t="str">
            <v>FONDO AMBIENTAL DE LA AMAZONIA</v>
          </cell>
        </row>
        <row r="1186">
          <cell r="A1186" t="str">
            <v>FONDO DE COFINANCIACION PARA LA INVERSION RURAL (DRI) EN LIQUIDACION</v>
          </cell>
        </row>
        <row r="1187">
          <cell r="A1187" t="str">
            <v>FONDO DE COFINANCIACION PARA LA INVERSION SOCIAL</v>
          </cell>
        </row>
        <row r="1188">
          <cell r="A1188" t="str">
            <v>FONDO DE COMPENSACION AMBIENTAL</v>
          </cell>
        </row>
        <row r="1189">
          <cell r="A1189" t="str">
            <v>FONDO DE COMUNICACIONES</v>
          </cell>
        </row>
        <row r="1190">
          <cell r="A1190" t="str">
            <v>FONDO DE DESARROLLO COMUNAL Y LA PARTICIPACIÓN</v>
          </cell>
        </row>
        <row r="1191">
          <cell r="A1191" t="str">
            <v>FONDO DE FOMENTO AGROPECUARIO</v>
          </cell>
        </row>
        <row r="1192">
          <cell r="A1192" t="str">
            <v>FONDO DE INFRAESTRUCTURA CARCELARIA - FIC</v>
          </cell>
        </row>
        <row r="1193">
          <cell r="A1193" t="str">
            <v>FONDO DE PARTICIPACION CIUDADANA</v>
          </cell>
        </row>
        <row r="1194">
          <cell r="A1194" t="str">
            <v>FONDO DE PREVISION SOCIAL DE NOTARIADO Y REGISTRO</v>
          </cell>
        </row>
        <row r="1195">
          <cell r="A1195" t="str">
            <v>FONDO DE PREVISION SOCIAL DE NOTARIADO Y REGISTRO-CESANTIAS Y VIVIENDA</v>
          </cell>
        </row>
        <row r="1196">
          <cell r="A1196" t="str">
            <v>FONDO DE PREVISION SOCIAL DE NOTARIADO Y REGISTRO-PENSIONES</v>
          </cell>
        </row>
        <row r="1197">
          <cell r="A1197" t="str">
            <v>FONDO DE PREVISION SOCIAL DE NOTARIADO Y REGISTRO-SALUD</v>
          </cell>
        </row>
        <row r="1198">
          <cell r="A1198" t="str">
            <v>FONDO DE PREVISION SOCIAL DEL CONGRESO</v>
          </cell>
        </row>
        <row r="1199">
          <cell r="A1199" t="str">
            <v>FONDO DE PREVISION SOCIAL DEL CONGRESO CESANTIAS Y VIVIENDA</v>
          </cell>
        </row>
        <row r="1200">
          <cell r="A1200" t="str">
            <v>FONDO DE PREVISION SOCIAL DEL CONGRESO PENSIONES</v>
          </cell>
        </row>
        <row r="1201">
          <cell r="A1201" t="str">
            <v>FONDO DE PREVISION SOCIAL DEL CONGRESO SALUD</v>
          </cell>
        </row>
        <row r="1202">
          <cell r="A1202" t="str">
            <v>FONDO DE PROMOCION DE EXPORTACIONES</v>
          </cell>
        </row>
        <row r="1203">
          <cell r="A1203" t="str">
            <v>FONDO DE SEGURIDAD DE LA RAMA JUDICIAL Y DEL MINISTERIO PUBLICO</v>
          </cell>
        </row>
        <row r="1204">
          <cell r="A1204" t="str">
            <v>FONDO DE SEGURIDAD SOCIAL DEL ARTISTA COLOMBIANO</v>
          </cell>
        </row>
        <row r="1205">
          <cell r="A1205" t="str">
            <v>FONDO NACIONAL AMBIENTAL</v>
          </cell>
        </row>
        <row r="1206">
          <cell r="A1206" t="str">
            <v>FONDO NACIONAL AMBIENTAL - FONAM</v>
          </cell>
        </row>
        <row r="1207">
          <cell r="A1207" t="str">
            <v>FONDO NACIONAL DE BIENESTAR SOCIAL</v>
          </cell>
        </row>
        <row r="1208">
          <cell r="A1208" t="str">
            <v>FONDO NACIONAL DE CAMINOS VECINALES EN LIQUIDACION</v>
          </cell>
        </row>
        <row r="1209">
          <cell r="A1209" t="str">
            <v>FONDO NACIONAL DE PROYECTOS DE DESARROLLO</v>
          </cell>
        </row>
        <row r="1210">
          <cell r="A1210" t="str">
            <v>FONDO NACIONAL DE VIVIENDA</v>
          </cell>
        </row>
        <row r="1211">
          <cell r="A1211" t="str">
            <v>FONDO NACIONAL DEL AHORRO</v>
          </cell>
        </row>
        <row r="1212">
          <cell r="A1212" t="str">
            <v>FONDO NACIONAL DEL NOTARIADO</v>
          </cell>
        </row>
        <row r="1213">
          <cell r="A1213" t="str">
            <v>FONDO PARA LA PARTICIPACION CIUDADANA Y EL FORTALECIMIENTO DEMOCRATICO</v>
          </cell>
        </row>
        <row r="1214">
          <cell r="A1214" t="str">
            <v>FONDO PARA LA RECONSTRUCCION DEL EJE CAFETERO</v>
          </cell>
        </row>
        <row r="1215">
          <cell r="A1215" t="str">
            <v>FONDO PASIVO SOCIAL DE LOS FFNN</v>
          </cell>
        </row>
        <row r="1216">
          <cell r="A1216" t="str">
            <v>FONDO ROTATORIO DE LA ARMADA NACIONAL</v>
          </cell>
        </row>
        <row r="1217">
          <cell r="A1217" t="str">
            <v>FONDO ROTATORIO DE LA FUERZA AEREA</v>
          </cell>
        </row>
        <row r="1218">
          <cell r="A1218" t="str">
            <v>FONDO ROTATORIO DE LA POLICIA</v>
          </cell>
        </row>
        <row r="1219">
          <cell r="A1219" t="str">
            <v>FONDO ROTATORIO DE LA POLICIA CESANTIAS Y VIVIENDA</v>
          </cell>
        </row>
        <row r="1220">
          <cell r="A1220" t="str">
            <v>FONDO ROTATORIO DE LA REGISTRADURIA</v>
          </cell>
        </row>
        <row r="1221">
          <cell r="A1221" t="str">
            <v>FONDO ROTATORIO DE PREV. REP. Y REHA.DEL CONS. NAL ESTU</v>
          </cell>
        </row>
        <row r="1222">
          <cell r="A1222" t="str">
            <v>FONDO ROTATORIO DEL DANE</v>
          </cell>
        </row>
        <row r="1223">
          <cell r="A1223" t="str">
            <v>FONDO ROTATORIO DEL DEPARTAMENTO ADMINISTRATIVO DE SEGU</v>
          </cell>
        </row>
        <row r="1224">
          <cell r="A1224" t="str">
            <v>FONDO ROTATORIO DEL EJERCITO</v>
          </cell>
        </row>
        <row r="1225">
          <cell r="A1225" t="str">
            <v>FONDO ROTATORIO DEL MINISTERIO DE RELACIONES EXTERIORES</v>
          </cell>
        </row>
        <row r="1226">
          <cell r="A1226" t="str">
            <v>FORMACION Y CAPACITACION DE PERSONAL</v>
          </cell>
        </row>
        <row r="1227">
          <cell r="A1227" t="str">
            <v>GESTION GENERAL MINISTERIO DE AMBIENTE, VIVIENDA Y DESARROLLO TERRITORIAL- GESTION GENERAL</v>
          </cell>
        </row>
        <row r="1228">
          <cell r="A1228" t="str">
            <v>GESTION GENERAL MINISTERIO DE COMERCIO, INDUSTRIA Y TURISMO</v>
          </cell>
        </row>
        <row r="1229">
          <cell r="A1229" t="str">
            <v>GESTION GENERAL MINISTERIO DEL INSTERIOR Y DE JUSTICIA</v>
          </cell>
        </row>
        <row r="1230">
          <cell r="A1230" t="str">
            <v>GOBERNACIÓN DE AMAZONAS</v>
          </cell>
        </row>
        <row r="1231">
          <cell r="A1231" t="str">
            <v>GOBERNACIÓN DE ANTIOQUIA</v>
          </cell>
        </row>
        <row r="1232">
          <cell r="A1232" t="str">
            <v>GOBERNACIÓN DE ARAUCA</v>
          </cell>
        </row>
        <row r="1233">
          <cell r="A1233" t="str">
            <v>GOBERNACIÓN DE ATLÁNTICO</v>
          </cell>
        </row>
        <row r="1234">
          <cell r="A1234" t="str">
            <v>GOBERNACIÓN DE BOLÍVAR</v>
          </cell>
        </row>
        <row r="1235">
          <cell r="A1235" t="str">
            <v>GOBERNACIÓN DE BOYACÁ</v>
          </cell>
        </row>
        <row r="1236">
          <cell r="A1236" t="str">
            <v>GOBERNACIÓN DE CALDAS</v>
          </cell>
        </row>
        <row r="1237">
          <cell r="A1237" t="str">
            <v>GOBERNACIÓN DE CAQUETÁ</v>
          </cell>
        </row>
        <row r="1238">
          <cell r="A1238" t="str">
            <v>GOBERNACIÓN DE CASANARE</v>
          </cell>
        </row>
        <row r="1239">
          <cell r="A1239" t="str">
            <v>GOBERNACIÓN DE CAUCA</v>
          </cell>
        </row>
        <row r="1240">
          <cell r="A1240" t="str">
            <v>GOBERNACIÓN DE CESAR</v>
          </cell>
        </row>
        <row r="1241">
          <cell r="A1241" t="str">
            <v>GOBERNACIÓN DE CHOCÓ</v>
          </cell>
        </row>
        <row r="1242">
          <cell r="A1242" t="str">
            <v>GOBERNACIÓN DE CÓRDOBA</v>
          </cell>
        </row>
        <row r="1243">
          <cell r="A1243" t="str">
            <v>GOBERNACIÓN DE CUNDINAMARCA</v>
          </cell>
        </row>
        <row r="1244">
          <cell r="A1244" t="str">
            <v>GOBERNACIÓN DE GUAINÍA</v>
          </cell>
        </row>
        <row r="1245">
          <cell r="A1245" t="str">
            <v>GOBERNACIÓN DE GUAVIARE</v>
          </cell>
        </row>
        <row r="1246">
          <cell r="A1246" t="str">
            <v>GOBERNACIÓN DE HUILA</v>
          </cell>
        </row>
        <row r="1247">
          <cell r="A1247" t="str">
            <v>GOBERNACIÓN DE LA GUAJIRA</v>
          </cell>
        </row>
        <row r="1248">
          <cell r="A1248" t="str">
            <v>GOBERNACIÓN DE MAGDALENA</v>
          </cell>
        </row>
        <row r="1249">
          <cell r="A1249" t="str">
            <v>GOBERNACIÓN DE META</v>
          </cell>
        </row>
        <row r="1250">
          <cell r="A1250" t="str">
            <v>GOBERNACIÓN DE NARIÑO</v>
          </cell>
        </row>
        <row r="1251">
          <cell r="A1251" t="str">
            <v>GOBERNACIÓN DE NORTE DE SANTANDER</v>
          </cell>
        </row>
        <row r="1252">
          <cell r="A1252" t="str">
            <v>GOBERNACIÓN DE PUTUMAYO</v>
          </cell>
        </row>
        <row r="1253">
          <cell r="A1253" t="str">
            <v>GOBERNACIÓN DE QUINDIO</v>
          </cell>
        </row>
        <row r="1254">
          <cell r="A1254" t="str">
            <v>GOBERNACIÓN DE RISARALDA</v>
          </cell>
        </row>
        <row r="1255">
          <cell r="A1255" t="str">
            <v>GOBERNACIÓN DE SAN ANDRÉS</v>
          </cell>
        </row>
        <row r="1256">
          <cell r="A1256" t="str">
            <v>GOBERNACIÓN DE SANTANDER</v>
          </cell>
        </row>
        <row r="1257">
          <cell r="A1257" t="str">
            <v>GOBERNACIÓN DE SUCRE</v>
          </cell>
        </row>
        <row r="1258">
          <cell r="A1258" t="str">
            <v>GOBERNACIÓN DE TOLIMA</v>
          </cell>
        </row>
        <row r="1259">
          <cell r="A1259" t="str">
            <v>GOBERNACIÓN DE VALLE DEL CAUCA</v>
          </cell>
        </row>
        <row r="1260">
          <cell r="A1260" t="str">
            <v>GOBERNACIÓN DE VAUPÉS</v>
          </cell>
        </row>
        <row r="1261">
          <cell r="A1261" t="str">
            <v>GOBERNACIÓN DE VICHADA</v>
          </cell>
        </row>
        <row r="1262">
          <cell r="A1262" t="str">
            <v>HOSPITAL MILITAR CENTRAL</v>
          </cell>
        </row>
        <row r="1263">
          <cell r="A1263" t="str">
            <v>IMPRENTA NACIONAL (FONDO ROTATORIO MINJUSTICIA)</v>
          </cell>
        </row>
        <row r="1264">
          <cell r="A1264" t="str">
            <v>INDUSTRIA MILITAR</v>
          </cell>
        </row>
        <row r="1265">
          <cell r="A1265" t="str">
            <v>INFORMACION TECNICO ESTADISTICA</v>
          </cell>
        </row>
        <row r="1266">
          <cell r="A1266" t="str">
            <v>INSPECCION Y CONTROL DE SOCIEDADES</v>
          </cell>
        </row>
        <row r="1267">
          <cell r="A1267" t="str">
            <v>INST. NAL. DE VIVIENDA DE INTERES SOCIAL Y REF. URBANA</v>
          </cell>
        </row>
        <row r="1268">
          <cell r="A1268" t="str">
            <v>INST. TOLIMENSE DE FORMACION TEC. PROF. DEL ESPINAL</v>
          </cell>
        </row>
        <row r="1269">
          <cell r="A1269" t="str">
            <v>INSTITUTO CARO Y CUERVO</v>
          </cell>
        </row>
        <row r="1270">
          <cell r="A1270" t="str">
            <v>INSTITUTO CASAS FISCALES DEL EJERCITO</v>
          </cell>
        </row>
        <row r="1271">
          <cell r="A1271" t="str">
            <v>INSTITUTO COLOMBIANO AGROPECUARIO</v>
          </cell>
        </row>
        <row r="1272">
          <cell r="A1272" t="str">
            <v>INSTITUTO COLOMBIANO DE ANTROPOLOGÍA E HISTORIA</v>
          </cell>
        </row>
        <row r="1273">
          <cell r="A1273" t="str">
            <v>INSTITUTO COLOMBIANO DE BIENESTAR FAMILIAR</v>
          </cell>
        </row>
        <row r="1274">
          <cell r="A1274" t="str">
            <v>INSTITUTO COLOMBIANO DE COMERCIO EXTERIOR</v>
          </cell>
        </row>
        <row r="1275">
          <cell r="A1275" t="str">
            <v>INSTITUTO COLOMBIANO DE CREDITO EDUCATIVO Y ESTUDIOS TE</v>
          </cell>
        </row>
        <row r="1276">
          <cell r="A1276" t="str">
            <v>INSTITUTO COLOMBIANO DE DESARROLLO RURAL - INCODER</v>
          </cell>
        </row>
        <row r="1277">
          <cell r="A1277" t="str">
            <v>INSTITUTO COLOMBIANO DE ENERGIA ELECTRICA</v>
          </cell>
        </row>
        <row r="1278">
          <cell r="A1278" t="str">
            <v>INSTITUTO COLOMBIANO DE LA JUVENTUD Y EL DEPORTE</v>
          </cell>
        </row>
        <row r="1279">
          <cell r="A1279" t="str">
            <v>INSTITUTO COLOMBIANO DE LA REFORMA AGRARIA - GESTION GENERAL</v>
          </cell>
        </row>
        <row r="1280">
          <cell r="A1280" t="str">
            <v>INSTITUTO COLOMBIANO DE LA REFORMA AGRARIA - INCORA EN LIQUIDACION</v>
          </cell>
        </row>
        <row r="1281">
          <cell r="A1281" t="str">
            <v>INSTITUTO COLOMBIANO DE LA REFORMA AGRARIA - SALUD</v>
          </cell>
        </row>
        <row r="1282">
          <cell r="A1282" t="str">
            <v>INSTITUTO COLOMBIANO PARA DESARROLLO CIENCIA Y TECNOLOG</v>
          </cell>
        </row>
        <row r="1283">
          <cell r="A1283" t="str">
            <v>INSTITUTO COLOMBIANO PARA EL FOMENTO DE LA EDUCACION SU</v>
          </cell>
        </row>
        <row r="1284">
          <cell r="A1284" t="str">
            <v>INSTITUTO DE CIENCIAS NUCLEARES Y ENERGIAS ALTERNATIVAS (INEA)</v>
          </cell>
        </row>
        <row r="1285">
          <cell r="A1285" t="str">
            <v>INSTITUTO DE DESARROLLO DE RECURSOS NATURALES Y RENOVAB</v>
          </cell>
        </row>
        <row r="1286">
          <cell r="A1286" t="str">
            <v>INSTITUTO DE EDUCACION TECNICA PROFESIONAL DE ROLDANILL</v>
          </cell>
        </row>
        <row r="1287">
          <cell r="A1287" t="str">
            <v>INSTITUTO DE HIDROLOGIA, METEOROLOGIA Y ESTUDIOS AMBIENTALES</v>
          </cell>
        </row>
        <row r="1288">
          <cell r="A1288" t="str">
            <v>INSTITUTO DE INVESTIGACIONES EN GEOMINAS, MINERIA QUIMI</v>
          </cell>
        </row>
        <row r="1289">
          <cell r="A1289" t="str">
            <v>INSTITUTO DE INVESTIGACIONES TECNOLOGICAS</v>
          </cell>
        </row>
        <row r="1290">
          <cell r="A1290" t="str">
            <v>INSTITUTO DE MEDICINA LEGAL E INVESTIGACIONES FORENSES</v>
          </cell>
        </row>
        <row r="1291">
          <cell r="A1291" t="str">
            <v>INSTITUTO DE MERCADEO AGROPECUARIO</v>
          </cell>
        </row>
        <row r="1292">
          <cell r="A1292" t="str">
            <v>INSTITUTO DE PLANIFICACION Y PROMOCION DE SOLUCIONES ENERGETICAS</v>
          </cell>
        </row>
        <row r="1293">
          <cell r="A1293" t="str">
            <v>INSTITUTO DE SEGUROS SOCIALES</v>
          </cell>
        </row>
        <row r="1294">
          <cell r="A1294" t="str">
            <v>INSTITUTO GEOGRAFICO AGUSTIN CODAZZI</v>
          </cell>
        </row>
        <row r="1295">
          <cell r="A1295" t="str">
            <v>INSTITUTO NACIONAL DE ADECUACION DE TIERRAS INAT- EN LIQUIDACION</v>
          </cell>
        </row>
        <row r="1296">
          <cell r="A1296" t="str">
            <v>INSTITUTO NACIONAL DE CANCEROLOGIA</v>
          </cell>
        </row>
        <row r="1297">
          <cell r="A1297" t="str">
            <v>INSTITUTO NACIONAL DE CONCESIONES</v>
          </cell>
        </row>
        <row r="1298">
          <cell r="A1298" t="str">
            <v>INSTITUTO NACIONAL DE PESCA Y ACUICULTURA -INPA EN LIQUIDACION</v>
          </cell>
        </row>
        <row r="1299">
          <cell r="A1299" t="str">
            <v>INSTITUTO NACIONAL DE RADIO Y TELEVISION</v>
          </cell>
        </row>
        <row r="1300">
          <cell r="A1300" t="str">
            <v>INSTITUTO NACIONAL DE SALUD</v>
          </cell>
        </row>
        <row r="1301">
          <cell r="A1301" t="str">
            <v>INSTITUTO NACIONAL DE VIAS</v>
          </cell>
        </row>
        <row r="1302">
          <cell r="A1302" t="str">
            <v>INSTITUTO NACIONAL PARA CIEGOS</v>
          </cell>
        </row>
        <row r="1303">
          <cell r="A1303" t="str">
            <v>INSTITUTO NACIONAL PARA LA PREVENCION Y PROBLEMAS DE DISCAPACIDAD</v>
          </cell>
        </row>
        <row r="1304">
          <cell r="A1304" t="str">
            <v>INSTITUTO NACIONAL PARA LA VIGILANCIA DE MEDICAMENTOS Y ALIMENTOS</v>
          </cell>
        </row>
        <row r="1305">
          <cell r="A1305" t="str">
            <v>INSTITUTO NACIONAL PARA SORDOS</v>
          </cell>
        </row>
        <row r="1306">
          <cell r="A1306" t="str">
            <v>INSTITUTO NACIONLA PENITENCIARIO Y CARCELARIO - INPEC</v>
          </cell>
        </row>
        <row r="1307">
          <cell r="A1307" t="str">
            <v>INSTITUTO NAL. FORMACION TECN. PROF. SAN JUAN DEL CESAR</v>
          </cell>
        </row>
        <row r="1308">
          <cell r="A1308" t="str">
            <v>INSTITUTO NAL. FORMACION TECNICA PROFESIONAL CIENAGA</v>
          </cell>
        </row>
        <row r="1309">
          <cell r="A1309" t="str">
            <v>INSTITUTO NAL. FORMACION TECNICA PROFESIONAL SAN ANDRES</v>
          </cell>
        </row>
        <row r="1310">
          <cell r="A1310" t="str">
            <v>INSTITUTO PARA EL DESARROLLO DE LA DEMOCRACIA LUIS CARLOS GALAN SARMIENTO</v>
          </cell>
        </row>
        <row r="1311">
          <cell r="A1311" t="str">
            <v>INSTITUTO SUPERIOR DE EDUCACION RURAL DE PAMPLONA</v>
          </cell>
        </row>
        <row r="1312">
          <cell r="A1312" t="str">
            <v>INSTITUTO TECNICO AGRICOLA DE BUGA</v>
          </cell>
        </row>
        <row r="1313">
          <cell r="A1313" t="str">
            <v>INSTITUTO TECNICO CENTRAL DE BOGOTA</v>
          </cell>
        </row>
        <row r="1314">
          <cell r="A1314" t="str">
            <v>INSTITUTO TECNOLOGICO DEL PUTUMAYO</v>
          </cell>
        </row>
        <row r="1315">
          <cell r="A1315" t="str">
            <v>INSTITUTO TECNOLOGICO PASCUAL BRAVO-MEDELLIN</v>
          </cell>
        </row>
        <row r="1316">
          <cell r="A1316" t="str">
            <v>INSTITUTO TEGNOLOGICO DE SOLEDAD ATLANTICO - ITSA</v>
          </cell>
        </row>
        <row r="1317">
          <cell r="A1317" t="str">
            <v>INSTRUCCION CRIMINAL</v>
          </cell>
        </row>
        <row r="1318">
          <cell r="A1318" t="str">
            <v>INSTRUCCION CRIMINAL-POLICIA JUDICIAL</v>
          </cell>
        </row>
        <row r="1319">
          <cell r="A1319" t="str">
            <v>LICITACIONES Y CONTRATOS - MINTRANS</v>
          </cell>
        </row>
        <row r="1320">
          <cell r="A1320" t="str">
            <v>MINISTERIO DE AGRÍCULTURA Y DESARROLLO RURAL</v>
          </cell>
        </row>
        <row r="1321">
          <cell r="A1321" t="str">
            <v>MINISTERIO DE AMBIENTE, VIVIENDA Y DESARROLLO TERRITORIAL</v>
          </cell>
        </row>
        <row r="1322">
          <cell r="A1322" t="str">
            <v>MINISTERIO DE COMERCIO, INDUSTRIA Y TURISMO</v>
          </cell>
        </row>
        <row r="1323">
          <cell r="A1323" t="str">
            <v>MINISTERIO DE COMUNICACIONES</v>
          </cell>
        </row>
        <row r="1324">
          <cell r="A1324" t="str">
            <v>MINISTERIO DE DEFENSA NACIONAL</v>
          </cell>
        </row>
        <row r="1325">
          <cell r="A1325" t="str">
            <v>MINISTERIO DE EDUCACIÓN NACIONAL</v>
          </cell>
        </row>
        <row r="1326">
          <cell r="A1326" t="str">
            <v>MINISTERIO DE HACIENDA Y CRÉDITO PÚBLICO</v>
          </cell>
        </row>
        <row r="1327">
          <cell r="A1327" t="str">
            <v>MINISTERIO DE LA CULTURA</v>
          </cell>
        </row>
        <row r="1328">
          <cell r="A1328" t="str">
            <v>MINISTERIO DE LA PROTECCIÓN SOCIAL</v>
          </cell>
        </row>
        <row r="1329">
          <cell r="A1329" t="str">
            <v>MINISTERIO DE MINAS Y ENERGÍA</v>
          </cell>
        </row>
        <row r="1330">
          <cell r="A1330" t="str">
            <v>MINISTERIO DE RELACIONES EXTERIORES</v>
          </cell>
        </row>
        <row r="1331">
          <cell r="A1331" t="str">
            <v>MINISTERIO DE TRANSPORTE</v>
          </cell>
        </row>
        <row r="1332">
          <cell r="A1332" t="str">
            <v>MINISTERIO DEL INTERIOR Y DE JUSTICIA</v>
          </cell>
        </row>
        <row r="1333">
          <cell r="A1333" t="str">
            <v>OBRAS HIDRAULICAS Y TRANSPORTE FLUVIAL - MINTRANS</v>
          </cell>
        </row>
        <row r="1334">
          <cell r="A1334" t="str">
            <v>OPERACION ADMINISTRATIVA DE LA FUERZA AEREA COLOMBIANA</v>
          </cell>
        </row>
        <row r="1335">
          <cell r="A1335" t="str">
            <v>OPERACION ADMINISTRATIVA DEL COMANDO GENERAL</v>
          </cell>
        </row>
        <row r="1336">
          <cell r="A1336" t="str">
            <v>OPERACION ADMINISTRATIVA DIRECCION SUPERIOR MINDEFENSA</v>
          </cell>
        </row>
        <row r="1337">
          <cell r="A1337" t="str">
            <v>OPERACION ADMINISTRATIVA UNIVERSIDAD NUEVA GRANADA</v>
          </cell>
        </row>
        <row r="1338">
          <cell r="A1338" t="str">
            <v>ORGANIZACION CAMPESINA</v>
          </cell>
        </row>
        <row r="1339">
          <cell r="A1339" t="str">
            <v>PARTICIPACION IMPUESTO A LAS VENTAS</v>
          </cell>
        </row>
        <row r="1340">
          <cell r="A1340" t="str">
            <v>PENSIONES CAJANAL</v>
          </cell>
        </row>
        <row r="1341">
          <cell r="A1341" t="str">
            <v>PENSIONES CAPRECOM</v>
          </cell>
        </row>
        <row r="1342">
          <cell r="A1342" t="str">
            <v>PENSIONES CAPRESUB</v>
          </cell>
        </row>
        <row r="1343">
          <cell r="A1343" t="str">
            <v>PENSIONES FONPRENOR</v>
          </cell>
        </row>
        <row r="1344">
          <cell r="A1344" t="str">
            <v>PLANTELES EDUCATIVOS - APORTES</v>
          </cell>
        </row>
        <row r="1345">
          <cell r="A1345" t="str">
            <v>PLANTELES NACIONALES</v>
          </cell>
        </row>
        <row r="1346">
          <cell r="A1346" t="str">
            <v>POLICIA NACIONAL</v>
          </cell>
        </row>
        <row r="1347">
          <cell r="A1347" t="str">
            <v>POLICIA NACIONAL SALUD</v>
          </cell>
        </row>
        <row r="1348">
          <cell r="A1348" t="str">
            <v>PROCESAMIENTO DE INFORMACION</v>
          </cell>
        </row>
        <row r="1349">
          <cell r="A1349" t="str">
            <v>PROMOTORA DE VACACIONES Y RECREACION SOCIAL</v>
          </cell>
        </row>
        <row r="1350">
          <cell r="A1350" t="str">
            <v>RED DE SOLIDARIDAD</v>
          </cell>
        </row>
        <row r="1351">
          <cell r="A1351" t="str">
            <v>REGISTRADURIA NACIONAL DEL ESTADO CIVIL-ELECCIONES</v>
          </cell>
        </row>
        <row r="1352">
          <cell r="A1352" t="str">
            <v>REGISTRADURIA NACIONAL DEL ESTADO CIVIL-IDENTIFICACION</v>
          </cell>
        </row>
        <row r="1353">
          <cell r="A1353" t="str">
            <v>RELACIONES INDUSTRIALES - MINTRANS</v>
          </cell>
        </row>
        <row r="1354">
          <cell r="A1354" t="str">
            <v>RESIDENCIAS FEMENINAS DEL MINISTERIO DE EDUCACION</v>
          </cell>
        </row>
        <row r="1355">
          <cell r="A1355" t="str">
            <v>SALUD CAJANAL</v>
          </cell>
        </row>
        <row r="1356">
          <cell r="A1356" t="str">
            <v>SALUD CAPRECOM</v>
          </cell>
        </row>
        <row r="1357">
          <cell r="A1357" t="str">
            <v>SALUD CAPRESUB</v>
          </cell>
        </row>
        <row r="1358">
          <cell r="A1358" t="str">
            <v>SANATORIO DE AGUA DE DIOS</v>
          </cell>
        </row>
        <row r="1359">
          <cell r="A1359" t="str">
            <v>SANATORIO DE CONTRATACION</v>
          </cell>
        </row>
        <row r="1360">
          <cell r="A1360" t="str">
            <v>SANIDAD Y ASISTENCIA SOCIAL</v>
          </cell>
        </row>
        <row r="1361">
          <cell r="A1361" t="str">
            <v>SENADO DE LA REPUBLICA</v>
          </cell>
        </row>
        <row r="1362">
          <cell r="A1362" t="str">
            <v>SERVICIO DE AERONAVEGACION A TERRITORIOS NACIONALES</v>
          </cell>
        </row>
        <row r="1363">
          <cell r="A1363" t="str">
            <v>SERVICIO DE LA DEUDA EXTERNA</v>
          </cell>
        </row>
        <row r="1364">
          <cell r="A1364" t="str">
            <v>SERVICIO DE LA DEUDA INTERNA</v>
          </cell>
        </row>
        <row r="1365">
          <cell r="A1365" t="str">
            <v>SERVICIO DE NAVEGACION ARMADA REPUBLICA DE COLOMBIA</v>
          </cell>
        </row>
        <row r="1366">
          <cell r="A1366" t="str">
            <v>SERVICIO EXTERIOR Y CUOTAS INTERNACIONALES</v>
          </cell>
        </row>
        <row r="1367">
          <cell r="A1367" t="str">
            <v>SERVICIO NACIONAL DE APRENDIZAJE</v>
          </cell>
        </row>
        <row r="1368">
          <cell r="A1368" t="str">
            <v>SERVICIOS ADMINISTRATIVOS</v>
          </cell>
        </row>
        <row r="1369">
          <cell r="A1369" t="str">
            <v>SERVICIOS POLICIALES</v>
          </cell>
        </row>
        <row r="1370">
          <cell r="A1370" t="str">
            <v>SERVICIOS SECCIONALES DE SALUD</v>
          </cell>
        </row>
        <row r="1371">
          <cell r="A1371" t="str">
            <v>SOCIEDAD CARBONES DE COLOMBIA</v>
          </cell>
        </row>
        <row r="1372">
          <cell r="A1372" t="str">
            <v>SOCIEDAD FINANCIERA DE DESARROLLO TERRITORIAL S.A. - FINDETER</v>
          </cell>
        </row>
        <row r="1373">
          <cell r="A1373" t="str">
            <v>SUPERINTENDENCIA BANCARIA</v>
          </cell>
        </row>
        <row r="1374">
          <cell r="A1374" t="str">
            <v>SUPERINTENDENCIA DE INDUSTRIA Y COMERCIO</v>
          </cell>
        </row>
        <row r="1375">
          <cell r="A1375" t="str">
            <v>SUPERINTENDENCIA DE LA ECONOMIA SOLIDARIA</v>
          </cell>
        </row>
        <row r="1376">
          <cell r="A1376" t="str">
            <v>SUPERINTENDENCIA DE NOTARIADO Y REGISTRO</v>
          </cell>
        </row>
        <row r="1377">
          <cell r="A1377" t="str">
            <v>SUPERINTENDENCIA DE PUERTOS Y TRANSPORTE, SUPERTRANSPORTE</v>
          </cell>
        </row>
        <row r="1378">
          <cell r="A1378" t="str">
            <v>SUPERINTENDENCIA DE PUERTOS Y TRANSPORTE, SUPERTRANSPORTE</v>
          </cell>
        </row>
        <row r="1379">
          <cell r="A1379" t="str">
            <v>SUPERINTENDENCIA DE SERVICIOS PUBLICOS DOMICILIARIOS</v>
          </cell>
        </row>
        <row r="1380">
          <cell r="A1380" t="str">
            <v>SUPERINTENDENCIA DE SUBSIDIO FAMILIAR</v>
          </cell>
        </row>
        <row r="1381">
          <cell r="A1381" t="str">
            <v>SUPERINTENDENCIA DE VIGILANCIA Y SEGURIDAD PRIVADA</v>
          </cell>
        </row>
        <row r="1382">
          <cell r="A1382" t="str">
            <v>SUPERINTENDENCIA NACIONAL DE SALUD</v>
          </cell>
        </row>
        <row r="1383">
          <cell r="A1383" t="str">
            <v>SUPERINTENDENCIA NACIONAL DE VALORES</v>
          </cell>
        </row>
        <row r="1384">
          <cell r="A1384" t="str">
            <v>TESORERIA GENERAL DE LA REPUBLICA</v>
          </cell>
        </row>
        <row r="1385">
          <cell r="A1385" t="str">
            <v>TRIBUNAL NACIONAL Y JUECES REGIONALES</v>
          </cell>
        </row>
        <row r="1386">
          <cell r="A1386" t="str">
            <v>UINIDAD DE PLANEACION MINERO-ENERGETICA</v>
          </cell>
        </row>
        <row r="1387">
          <cell r="A1387" t="str">
            <v>UINIDAD DE PLANEACION MINERO-ENERGETICA</v>
          </cell>
        </row>
        <row r="1388">
          <cell r="A1388" t="str">
            <v>UNIDAD ADMINISTRATIVA DE SISTEMA ESPECIAL DE PARQUES NACIONALES NATURALES</v>
          </cell>
        </row>
        <row r="1389">
          <cell r="A1389" t="str">
            <v>UNIDAD ADMINISTRATIVA ESPECIAL - CONTADURIA GENERAL DE LA NACION</v>
          </cell>
        </row>
        <row r="1390">
          <cell r="A1390" t="str">
            <v>UNIDAD ADMINISTRATIVA ESPECIAL COMISION DE REGULACION DE TELECOMUNICACIONES</v>
          </cell>
        </row>
        <row r="1391">
          <cell r="A1391" t="str">
            <v>UNIDAD ADMINISTRATIVA ESPECIAL DE DESARROLLO TERRITORIAL</v>
          </cell>
        </row>
        <row r="1392">
          <cell r="A1392" t="str">
            <v>UNIDAD ADMINISTRATIVA ESPECIAL DEL SISTEMA DE PARQUES NACIONALES NATURALES</v>
          </cell>
        </row>
        <row r="1393">
          <cell r="A1393" t="str">
            <v>UNIDAD ADMINISTRATIVA ESPECIAL LIQUIDADORA DE ASUNTOS DEL INSTITUTO DE CREDITO TERRITORIAL</v>
          </cell>
        </row>
        <row r="1394">
          <cell r="A1394" t="str">
            <v>UNIDAD ADMINSTRATIVA ESPECIAL - COMISION REGULADORA DE AGUA POTABLE Y SANEAMIENTO BASICO</v>
          </cell>
        </row>
        <row r="1395">
          <cell r="A1395" t="str">
            <v>UNIDAD ADMINSTRATIVA ESPECIAL - DIRECCION DE IMPUESTOS Y ADUANAS NACIONALES</v>
          </cell>
        </row>
        <row r="1396">
          <cell r="A1396" t="str">
            <v>UNIDAD ADMINSTRATIVA ESPECIAL DE AERONAUTICA CIVIL</v>
          </cell>
        </row>
        <row r="1397">
          <cell r="A1397" t="str">
            <v>UNIDAD PARA LA ATENCION DE ASUNTOS INDIGENAS</v>
          </cell>
        </row>
        <row r="1398">
          <cell r="A1398" t="str">
            <v>UNIDAD UNIVERSITARIA DEL SUR DE BOGOTA</v>
          </cell>
        </row>
        <row r="1399">
          <cell r="A1399" t="str">
            <v>UNIVERSIDAD DE CALDAS</v>
          </cell>
        </row>
        <row r="1400">
          <cell r="A1400" t="str">
            <v>UNIVERSIDAD DE CORDOBA</v>
          </cell>
        </row>
        <row r="1401">
          <cell r="A1401" t="str">
            <v>UNIVERSIDAD DE LA AMAZONIA</v>
          </cell>
        </row>
        <row r="1402">
          <cell r="A1402" t="str">
            <v>UNIVERSIDAD DE LOS LLANOS</v>
          </cell>
        </row>
        <row r="1403">
          <cell r="A1403" t="str">
            <v>UNIVERSIDAD DEL CAUCA</v>
          </cell>
        </row>
        <row r="1404">
          <cell r="A1404" t="str">
            <v>UNIVERSIDAD DEL PACIFICO</v>
          </cell>
        </row>
        <row r="1405">
          <cell r="A1405" t="str">
            <v>UNIVERSIDAD MILITAR NUEVA GRANADA</v>
          </cell>
        </row>
        <row r="1406">
          <cell r="A1406" t="str">
            <v>UNIVERSIDAD NACIONAL DE COLOMBIA</v>
          </cell>
        </row>
        <row r="1407">
          <cell r="A1407" t="str">
            <v>UNIVERSIDAD NACIONAL Y A DISTANCIA - UNAD</v>
          </cell>
        </row>
        <row r="1408">
          <cell r="A1408" t="str">
            <v>UNIVERSIDAD PEDAGOGICA NACIONAL DE BOGOTA</v>
          </cell>
        </row>
        <row r="1409">
          <cell r="A1409" t="str">
            <v>UNIVERSIDAD PEDAGOGICA Y TECNOLOGICA DE COLOMBIA TUNJA</v>
          </cell>
        </row>
        <row r="1410">
          <cell r="A1410" t="str">
            <v>UNIVERSIDAD POPULAR DEL CESAR</v>
          </cell>
        </row>
        <row r="1411">
          <cell r="A1411" t="str">
            <v>UNIVERSIDAD SURCOLOMBIANA DE NEIVA</v>
          </cell>
        </row>
        <row r="1412">
          <cell r="A1412" t="str">
            <v>UNIVERSIDAD TECNOLOGICA DE PEREIRA</v>
          </cell>
        </row>
        <row r="1413">
          <cell r="A1413" t="str">
            <v>UNIVERSIDAD TECNOLOGICA DEL CHOCO - DIEGO LUIS CORDOBA</v>
          </cell>
        </row>
        <row r="1414">
          <cell r="A1414" t="str">
            <v>ZONAS Y ADMINISTRACION DE AEROPUERTOS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>
        <row r="2">
          <cell r="G2" t="str">
            <v>CM-Cabecera</v>
          </cell>
          <cell r="S2" t="str">
            <v>Si</v>
          </cell>
          <cell r="T2" t="str">
            <v>Plan de Desarrollo</v>
          </cell>
          <cell r="U2" t="str">
            <v>Obra Física</v>
          </cell>
          <cell r="X2" t="str">
            <v>Edificaciones</v>
          </cell>
          <cell r="AA2" t="str">
            <v>Método de la Linea Recta</v>
          </cell>
          <cell r="AE2" t="str">
            <v>Alta</v>
          </cell>
          <cell r="AG2" t="str">
            <v>Bien o Servicio</v>
          </cell>
          <cell r="AH2" t="str">
            <v>Beneficios Ambientales</v>
          </cell>
          <cell r="AI2" t="str">
            <v>ampere</v>
          </cell>
        </row>
        <row r="3">
          <cell r="G3" t="str">
            <v>CD-Corregimiento</v>
          </cell>
          <cell r="S3" t="str">
            <v>No</v>
          </cell>
          <cell r="T3" t="str">
            <v>Plan de Ordenamiento Territorial,POT</v>
          </cell>
          <cell r="U3" t="str">
            <v>Adquisición de Bienes y Servicios</v>
          </cell>
          <cell r="X3" t="str">
            <v>Embalses, represas y canales-Obras Civiles</v>
          </cell>
          <cell r="AA3" t="str">
            <v>Suma de los Dígitos de los Años</v>
          </cell>
          <cell r="AE3" t="str">
            <v>Media</v>
          </cell>
          <cell r="AG3" t="str">
            <v>Desperdicios</v>
          </cell>
          <cell r="AH3" t="str">
            <v>Otros Beneficios</v>
          </cell>
          <cell r="AI3" t="str">
            <v>ampere sobre metro</v>
          </cell>
        </row>
        <row r="4">
          <cell r="G4" t="str">
            <v>C-Corregimiento</v>
          </cell>
          <cell r="T4" t="str">
            <v>Régimen Tributario, Tasas</v>
          </cell>
          <cell r="U4" t="str">
            <v>Costos Complementarios</v>
          </cell>
          <cell r="X4" t="str">
            <v>Embalses, represas y canales-Obras Control</v>
          </cell>
          <cell r="AA4" t="str">
            <v>Número de Unidades de Producción u Horas de Trabajo</v>
          </cell>
          <cell r="AE4" t="str">
            <v>Baja</v>
          </cell>
          <cell r="AG4" t="str">
            <v>Otros</v>
          </cell>
          <cell r="AI4" t="str">
            <v>bytes sobre segundo</v>
          </cell>
        </row>
        <row r="5">
          <cell r="G5" t="str">
            <v>IP-Inspección de Policía</v>
          </cell>
          <cell r="T5" t="str">
            <v>Tasas Retributivas Ambientales</v>
          </cell>
          <cell r="U5" t="str">
            <v>Apoyo Institucional</v>
          </cell>
          <cell r="X5" t="str">
            <v>Equipo y accesorios de generación, transmisión, distribución, producción, conducción, tratamiento, etc</v>
          </cell>
          <cell r="AI5" t="str">
            <v>candela</v>
          </cell>
        </row>
        <row r="6">
          <cell r="G6" t="str">
            <v>IPM-Inspección de Policía Municipal</v>
          </cell>
          <cell r="T6" t="str">
            <v>Tasas dentro del Régimen Tributario</v>
          </cell>
          <cell r="U6" t="str">
            <v>Control Ambiental</v>
          </cell>
          <cell r="X6" t="str">
            <v>Torres, postes y accesorios</v>
          </cell>
          <cell r="AI6" t="str">
            <v>candela sobre metro cuadrado</v>
          </cell>
        </row>
        <row r="7">
          <cell r="G7" t="str">
            <v>IPD-Inspección de Policía Departamental</v>
          </cell>
          <cell r="T7" t="str">
            <v>Legislación Laboral (salarios, prestaciones, contrataciones, etc)</v>
          </cell>
          <cell r="U7" t="str">
            <v>Ingeniería y Administración</v>
          </cell>
          <cell r="X7" t="str">
            <v>Redes, líneas y cables aéreos y sus accesorios</v>
          </cell>
          <cell r="AI7" t="str">
            <v>coulomb</v>
          </cell>
        </row>
        <row r="8">
          <cell r="G8" t="str">
            <v>CAS-Caserío</v>
          </cell>
          <cell r="T8" t="str">
            <v>Leyes, Decretos, Ordenanzas, Acuerdos, Resoluciones</v>
          </cell>
          <cell r="U8" t="str">
            <v>Imprevistos</v>
          </cell>
          <cell r="X8" t="str">
            <v>Redes, líneas y cables subterraneos y sus accesorios</v>
          </cell>
          <cell r="AI8" t="str">
            <v>día</v>
          </cell>
        </row>
        <row r="9">
          <cell r="T9" t="str">
            <v>Licencias (Exploración, construcción, demolición, etc)</v>
          </cell>
          <cell r="U9" t="str">
            <v>Otros</v>
          </cell>
          <cell r="X9" t="str">
            <v>Plantas y ductos</v>
          </cell>
          <cell r="AI9" t="str">
            <v>esterradián</v>
          </cell>
        </row>
        <row r="10">
          <cell r="T10" t="str">
            <v>Contratos de áreas aporte</v>
          </cell>
          <cell r="X10" t="str">
            <v>Maquinaria y equipo</v>
          </cell>
          <cell r="AI10" t="str">
            <v>farad</v>
          </cell>
        </row>
        <row r="11">
          <cell r="B11" t="str">
            <v>Internacional</v>
          </cell>
          <cell r="T11" t="str">
            <v>Contratos de Concesión</v>
          </cell>
          <cell r="X11" t="str">
            <v>Barcos, trenes, aviones y maquinaria</v>
          </cell>
          <cell r="AI11" t="str">
            <v>grado</v>
          </cell>
        </row>
        <row r="12">
          <cell r="B12" t="str">
            <v>Costa Atlántica</v>
          </cell>
          <cell r="T12" t="str">
            <v>Otras Normas</v>
          </cell>
          <cell r="X12" t="str">
            <v>Equipo médico y científico</v>
          </cell>
          <cell r="AI12" t="str">
            <v>hectárea</v>
          </cell>
        </row>
        <row r="13">
          <cell r="B13" t="str">
            <v>Occidente</v>
          </cell>
          <cell r="X13" t="str">
            <v>Muebles, enseres y equipo de Oficina</v>
          </cell>
          <cell r="AI13" t="str">
            <v>henrio</v>
          </cell>
        </row>
        <row r="14">
          <cell r="B14" t="str">
            <v>Centro Oriente</v>
          </cell>
          <cell r="X14" t="str">
            <v>Equipo de comunicación y accesorios</v>
          </cell>
          <cell r="AI14" t="str">
            <v>hertz</v>
          </cell>
        </row>
        <row r="15">
          <cell r="B15" t="str">
            <v>Orinoquía</v>
          </cell>
          <cell r="X15" t="str">
            <v>Equipo de transporte, tracción y elevación</v>
          </cell>
          <cell r="AI15" t="str">
            <v>hora</v>
          </cell>
        </row>
        <row r="16">
          <cell r="B16" t="str">
            <v>Amazonía</v>
          </cell>
          <cell r="X16" t="str">
            <v>Equipo de comedor, cocina, despensa y hotelería</v>
          </cell>
          <cell r="AI16" t="str">
            <v>Joule</v>
          </cell>
        </row>
        <row r="17">
          <cell r="B17" t="str">
            <v>Bogotá</v>
          </cell>
          <cell r="X17" t="str">
            <v>Equipo de Computación y Accesorios</v>
          </cell>
          <cell r="AI17" t="str">
            <v>joule sobre Kelvin</v>
          </cell>
        </row>
        <row r="18">
          <cell r="D18" t="str">
            <v>Boyacá</v>
          </cell>
          <cell r="AI18" t="str">
            <v>joule sobre kilogramo Kelvin</v>
          </cell>
        </row>
        <row r="19">
          <cell r="D19" t="str">
            <v>Cundinamarca</v>
          </cell>
          <cell r="AI19" t="str">
            <v>kelvin</v>
          </cell>
        </row>
        <row r="20">
          <cell r="D20" t="str">
            <v>Huila</v>
          </cell>
          <cell r="AI20" t="str">
            <v>kilogramo</v>
          </cell>
        </row>
        <row r="21">
          <cell r="D21" t="str">
            <v>Norte de Santander</v>
          </cell>
          <cell r="AI21" t="str">
            <v>kilogramo entre metro cúbico</v>
          </cell>
        </row>
        <row r="22">
          <cell r="D22" t="str">
            <v>Santander</v>
          </cell>
          <cell r="AI22" t="str">
            <v>kilometro</v>
          </cell>
        </row>
        <row r="23">
          <cell r="D23" t="str">
            <v>Tolima</v>
          </cell>
          <cell r="AI23" t="str">
            <v>kilometro sobre hora</v>
          </cell>
        </row>
        <row r="24">
          <cell r="AI24" t="str">
            <v>kilometro Cuadrado</v>
          </cell>
        </row>
        <row r="25">
          <cell r="AI25" t="str">
            <v>kilowatt</v>
          </cell>
        </row>
        <row r="26">
          <cell r="AI26" t="str">
            <v>kilowatthora</v>
          </cell>
        </row>
        <row r="27">
          <cell r="AI27" t="str">
            <v>litro</v>
          </cell>
        </row>
        <row r="28">
          <cell r="AI28" t="str">
            <v>lumen</v>
          </cell>
        </row>
        <row r="29">
          <cell r="AI29" t="str">
            <v>lux</v>
          </cell>
        </row>
        <row r="30">
          <cell r="AI30" t="str">
            <v>metro</v>
          </cell>
        </row>
        <row r="31">
          <cell r="AI31" t="str">
            <v>metro a la menos uno </v>
          </cell>
        </row>
        <row r="32">
          <cell r="AI32" t="str">
            <v>metro cuadrado</v>
          </cell>
        </row>
        <row r="33">
          <cell r="AI33" t="str">
            <v>metro cuadrado sobre segundo</v>
          </cell>
        </row>
        <row r="34">
          <cell r="AI34" t="str">
            <v>metro cúbico</v>
          </cell>
        </row>
        <row r="35">
          <cell r="AI35" t="str">
            <v>metro sobre segundo</v>
          </cell>
        </row>
        <row r="36">
          <cell r="AI36" t="str">
            <v>metro sobre segundo al cuadrado</v>
          </cell>
        </row>
        <row r="37">
          <cell r="AI37" t="str">
            <v>minuto</v>
          </cell>
        </row>
        <row r="38">
          <cell r="AI38" t="str">
            <v>ml</v>
          </cell>
        </row>
        <row r="39">
          <cell r="AI39" t="str">
            <v>mol</v>
          </cell>
        </row>
        <row r="40">
          <cell r="AI40" t="str">
            <v>Mw</v>
          </cell>
        </row>
        <row r="41">
          <cell r="AI41" t="str">
            <v>newton</v>
          </cell>
        </row>
        <row r="42">
          <cell r="AI42" t="str">
            <v>newton-segundo sobre metro cuadrado</v>
          </cell>
        </row>
        <row r="43">
          <cell r="AI43" t="str">
            <v>número</v>
          </cell>
        </row>
        <row r="44">
          <cell r="AI44" t="str">
            <v>ohm</v>
          </cell>
        </row>
        <row r="45">
          <cell r="AI45" t="str">
            <v>Pacientes sobre día</v>
          </cell>
        </row>
        <row r="46">
          <cell r="AI46" t="str">
            <v>pascal</v>
          </cell>
        </row>
        <row r="47">
          <cell r="AI47" t="str">
            <v>radián</v>
          </cell>
        </row>
        <row r="48">
          <cell r="AI48" t="str">
            <v>radián sobre segundo al cuadrado</v>
          </cell>
        </row>
        <row r="49">
          <cell r="AI49" t="str">
            <v>radián sobre segundo </v>
          </cell>
        </row>
        <row r="50">
          <cell r="AI50" t="str">
            <v>segundo</v>
          </cell>
        </row>
        <row r="51">
          <cell r="AI51" t="str">
            <v>siemens</v>
          </cell>
        </row>
        <row r="52">
          <cell r="AI52" t="str">
            <v>tesla </v>
          </cell>
        </row>
        <row r="53">
          <cell r="AI53" t="str">
            <v>tonelada</v>
          </cell>
        </row>
        <row r="54">
          <cell r="AI54" t="str">
            <v>volt</v>
          </cell>
        </row>
        <row r="55">
          <cell r="AI55" t="str">
            <v>volt sobre metro</v>
          </cell>
        </row>
        <row r="56">
          <cell r="AI56" t="str">
            <v>waner</v>
          </cell>
        </row>
        <row r="57">
          <cell r="AI57" t="str">
            <v>watt</v>
          </cell>
        </row>
        <row r="58">
          <cell r="AI58" t="str">
            <v>watt sobre estéreo-radián</v>
          </cell>
        </row>
        <row r="59">
          <cell r="AI59" t="str">
            <v>watt sobre metro Kelvin</v>
          </cell>
        </row>
      </sheetData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I1" t="str">
            <v>Aprobada</v>
          </cell>
          <cell r="J1" t="str">
            <v>Preinversión</v>
          </cell>
        </row>
        <row r="2">
          <cell r="I2" t="str">
            <v>En trámite</v>
          </cell>
          <cell r="J2" t="str">
            <v>Ejecución</v>
          </cell>
        </row>
        <row r="3">
          <cell r="J3" t="str">
            <v>Mantenimiento y Operación</v>
          </cell>
        </row>
      </sheetData>
      <sheetData sheetId="7">
        <row r="1">
          <cell r="A1" t="str">
            <v>Proyectos Ambientales</v>
          </cell>
        </row>
        <row r="2">
          <cell r="A2" t="str">
            <v>Proyectos de Ciencia y Tecnologia</v>
          </cell>
        </row>
        <row r="3">
          <cell r="A3" t="str">
            <v>Proyectos Regionales de Comercializacion</v>
          </cell>
        </row>
        <row r="4">
          <cell r="A4" t="str">
            <v>Proyectos de Pequeña Irrigacion</v>
          </cell>
        </row>
        <row r="5">
          <cell r="A5" t="str">
            <v xml:space="preserve">Proyectos de Construccion, Mejoramiento y Rehabilitacion de Infraestructura Vial. </v>
          </cell>
        </row>
        <row r="6">
          <cell r="A6" t="str">
            <v>Proyectos Mineros</v>
          </cell>
        </row>
        <row r="7">
          <cell r="A7" t="str">
            <v>Modelo Hdm Para Proyectos de Construccion y Mejoramiento de Carreteras</v>
          </cell>
        </row>
        <row r="8">
          <cell r="A8" t="str">
            <v xml:space="preserve">Proyectos de Gestion Integral de Residuos Solidos </v>
          </cell>
        </row>
        <row r="9">
          <cell r="A9" t="str">
            <v>Proyectos Carcelarios, Tribunales y despachos Judiciales</v>
          </cell>
        </row>
        <row r="10">
          <cell r="A10" t="str">
            <v>Proyectos de Educacion</v>
          </cell>
        </row>
        <row r="11">
          <cell r="A11" t="str">
            <v>Proyectos de Energia</v>
          </cell>
        </row>
        <row r="12">
          <cell r="A12" t="str">
            <v>Proyectos de Salud</v>
          </cell>
        </row>
      </sheetData>
      <sheetData sheetId="8"/>
      <sheetData sheetId="9"/>
      <sheetData sheetId="10">
        <row r="2">
          <cell r="A2" t="str">
            <v>ACTUALIZACION</v>
          </cell>
        </row>
        <row r="3">
          <cell r="A3" t="str">
            <v>ADECUACION</v>
          </cell>
        </row>
        <row r="4">
          <cell r="A4" t="str">
            <v>ADMINISTRACION</v>
          </cell>
        </row>
        <row r="5">
          <cell r="A5" t="str">
            <v>ADQUISICION</v>
          </cell>
        </row>
        <row r="6">
          <cell r="A6" t="str">
            <v>ALFABETIZACION</v>
          </cell>
        </row>
        <row r="7">
          <cell r="A7" t="str">
            <v>AMPLIACION</v>
          </cell>
        </row>
        <row r="8">
          <cell r="A8" t="str">
            <v>ANALISIS</v>
          </cell>
        </row>
        <row r="9">
          <cell r="A9" t="str">
            <v>APLICACION</v>
          </cell>
        </row>
        <row r="10">
          <cell r="A10" t="str">
            <v>APORTES</v>
          </cell>
        </row>
        <row r="11">
          <cell r="A11" t="str">
            <v>APOYO</v>
          </cell>
        </row>
        <row r="12">
          <cell r="A12" t="str">
            <v>APROVECHAMIENTO</v>
          </cell>
        </row>
        <row r="13">
          <cell r="A13" t="str">
            <v>ASESORIA</v>
          </cell>
        </row>
        <row r="14">
          <cell r="A14" t="str">
            <v>ASISTENCIA</v>
          </cell>
        </row>
        <row r="15">
          <cell r="A15" t="str">
            <v>CAPACITACION</v>
          </cell>
        </row>
        <row r="16">
          <cell r="A16" t="str">
            <v>CAPITALIZACION</v>
          </cell>
        </row>
        <row r="17">
          <cell r="A17" t="str">
            <v>CATASTRO</v>
          </cell>
        </row>
        <row r="18">
          <cell r="A18" t="str">
            <v>CENSO</v>
          </cell>
        </row>
        <row r="19">
          <cell r="A19" t="str">
            <v>COMPROMISO</v>
          </cell>
        </row>
        <row r="20">
          <cell r="A20" t="str">
            <v>CONSERVACION</v>
          </cell>
        </row>
        <row r="21">
          <cell r="A21" t="str">
            <v>CONSTRUCCION</v>
          </cell>
        </row>
        <row r="22">
          <cell r="A22" t="str">
            <v>CONTROL</v>
          </cell>
        </row>
        <row r="23">
          <cell r="A23" t="str">
            <v>CREDITO</v>
          </cell>
        </row>
        <row r="24">
          <cell r="A24" t="str">
            <v>DEMARCACION</v>
          </cell>
        </row>
        <row r="25">
          <cell r="A25" t="str">
            <v>DESCONTAMINAR</v>
          </cell>
        </row>
        <row r="26">
          <cell r="A26" t="str">
            <v>DIAGNOSTICO</v>
          </cell>
        </row>
        <row r="27">
          <cell r="A27" t="str">
            <v>DIFUSION</v>
          </cell>
        </row>
        <row r="28">
          <cell r="A28" t="str">
            <v>DISEÑO</v>
          </cell>
        </row>
        <row r="29">
          <cell r="A29" t="str">
            <v>DISTRIBUCION</v>
          </cell>
        </row>
        <row r="30">
          <cell r="A30" t="str">
            <v>DIVULGACION</v>
          </cell>
        </row>
        <row r="31">
          <cell r="A31" t="str">
            <v>DOTACION</v>
          </cell>
        </row>
        <row r="32">
          <cell r="A32" t="str">
            <v>EDICION</v>
          </cell>
        </row>
        <row r="33">
          <cell r="A33" t="str">
            <v>ERRADICACION</v>
          </cell>
        </row>
        <row r="34">
          <cell r="A34" t="str">
            <v>ESTUDIO</v>
          </cell>
        </row>
        <row r="35">
          <cell r="A35" t="str">
            <v>ESTUDIOS</v>
          </cell>
        </row>
        <row r="36">
          <cell r="A36" t="str">
            <v>EXPLORACION</v>
          </cell>
        </row>
        <row r="37">
          <cell r="A37" t="str">
            <v>EXPLOTACION</v>
          </cell>
        </row>
        <row r="38">
          <cell r="A38" t="str">
            <v>FORESTACION</v>
          </cell>
        </row>
        <row r="39">
          <cell r="A39" t="str">
            <v>FORMULACION</v>
          </cell>
        </row>
        <row r="40">
          <cell r="A40" t="str">
            <v>HABILITACION</v>
          </cell>
        </row>
        <row r="41">
          <cell r="A41" t="str">
            <v>IMPLANTACION</v>
          </cell>
        </row>
        <row r="42">
          <cell r="A42" t="str">
            <v>IMPLEMENTACION</v>
          </cell>
        </row>
        <row r="43">
          <cell r="A43" t="str">
            <v>INSTALACION</v>
          </cell>
        </row>
        <row r="44">
          <cell r="A44" t="str">
            <v>INVENTARIO</v>
          </cell>
        </row>
        <row r="45">
          <cell r="A45" t="str">
            <v>INVERSIONES-FIN</v>
          </cell>
        </row>
        <row r="46">
          <cell r="A46" t="str">
            <v>INVESTIGACION</v>
          </cell>
        </row>
        <row r="47">
          <cell r="A47" t="str">
            <v>LEVANTAMIENTO</v>
          </cell>
        </row>
        <row r="48">
          <cell r="A48" t="str">
            <v>MANTENIMIENTO</v>
          </cell>
        </row>
        <row r="49">
          <cell r="A49" t="str">
            <v>MEJORAMIENTO</v>
          </cell>
        </row>
        <row r="50">
          <cell r="A50" t="str">
            <v>NACIONALIZACION</v>
          </cell>
        </row>
        <row r="51">
          <cell r="A51" t="str">
            <v>NORMALIZACION</v>
          </cell>
        </row>
        <row r="52">
          <cell r="A52" t="str">
            <v>PREVENCION</v>
          </cell>
        </row>
        <row r="53">
          <cell r="A53" t="str">
            <v>PRIVATIZACION</v>
          </cell>
        </row>
        <row r="54">
          <cell r="A54" t="str">
            <v>PROTECCION</v>
          </cell>
        </row>
        <row r="55">
          <cell r="A55" t="str">
            <v>RECOPILACION</v>
          </cell>
        </row>
        <row r="56">
          <cell r="A56" t="str">
            <v>RECREACION</v>
          </cell>
        </row>
        <row r="57">
          <cell r="A57" t="str">
            <v>RECUPERACION</v>
          </cell>
        </row>
        <row r="58">
          <cell r="A58" t="str">
            <v>REESTRUCTURACIO</v>
          </cell>
        </row>
        <row r="59">
          <cell r="A59" t="str">
            <v>REFORESTACION</v>
          </cell>
        </row>
        <row r="60">
          <cell r="A60" t="str">
            <v>REHABILITACION</v>
          </cell>
        </row>
        <row r="61">
          <cell r="A61" t="str">
            <v>REMODELACION</v>
          </cell>
        </row>
        <row r="62">
          <cell r="A62" t="str">
            <v>RENOVACION</v>
          </cell>
        </row>
        <row r="63">
          <cell r="A63" t="str">
            <v>REPARACION</v>
          </cell>
        </row>
        <row r="64">
          <cell r="A64" t="str">
            <v>REPOSICION</v>
          </cell>
        </row>
        <row r="65">
          <cell r="A65" t="str">
            <v>RESTAURACION</v>
          </cell>
        </row>
        <row r="66">
          <cell r="A66" t="str">
            <v>SANEAMIENTO</v>
          </cell>
        </row>
        <row r="67">
          <cell r="A67" t="str">
            <v>SERVICIO</v>
          </cell>
        </row>
        <row r="68">
          <cell r="A68" t="str">
            <v>SISTEMATIZACION</v>
          </cell>
        </row>
        <row r="69">
          <cell r="A69" t="str">
            <v>SUBSIDIO</v>
          </cell>
        </row>
        <row r="70">
          <cell r="A70" t="str">
            <v>SUMINISTRO</v>
          </cell>
        </row>
        <row r="71">
          <cell r="A71" t="str">
            <v>SUSTITUCION</v>
          </cell>
        </row>
        <row r="72">
          <cell r="A72" t="str">
            <v>TITULACION</v>
          </cell>
        </row>
        <row r="73">
          <cell r="A73" t="str">
            <v>TRASLADO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 SISFV MGA"/>
      <sheetName val="PRES. SISFV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2.1"/>
      <sheetName val="2.2"/>
      <sheetName val="2.3"/>
      <sheetName val="3.1"/>
      <sheetName val="3.2"/>
      <sheetName val="MATERIALES"/>
      <sheetName val="EQUIPO Y HERRAMIENTA"/>
      <sheetName val="TRANSPORTE"/>
      <sheetName val="MANO DE OBRA"/>
      <sheetName val="FP"/>
      <sheetName val="AIU"/>
      <sheetName val="INTERVENTORÍA"/>
      <sheetName val="GERENCIA"/>
      <sheetName val="FIDUCIA"/>
      <sheetName val="CAPACITACIÓN"/>
      <sheetName val="PMA"/>
      <sheetName val="IMPORT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7">
          <cell r="E27">
            <v>1.61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Construcción de Infraestructura propia del sector</v>
          </cell>
        </row>
        <row r="3">
          <cell r="B3" t="str">
            <v>Adquisición de Infraestructura propia del sector</v>
          </cell>
        </row>
        <row r="4">
          <cell r="B4" t="str">
            <v>Mejoramiento y Mantenimiento de Infraestructura Propia del Sector</v>
          </cell>
        </row>
        <row r="5">
          <cell r="B5" t="str">
            <v>Construcción de Infraestructura Administrativa</v>
          </cell>
        </row>
        <row r="6">
          <cell r="B6" t="str">
            <v>Adquisición de Infraestructura Administrativa</v>
          </cell>
        </row>
        <row r="7">
          <cell r="B7" t="str">
            <v>Mejoramiento y Mantenimiento de Infraestructura administrativa</v>
          </cell>
        </row>
        <row r="8">
          <cell r="B8" t="str">
            <v>Adquisición y/o producción de equipos, materiales, Suministros y servicios propios del sector</v>
          </cell>
        </row>
        <row r="9">
          <cell r="B9" t="str">
            <v>Mantenimiento de equipos, materiales, suministros y servicios propios del sector</v>
          </cell>
        </row>
        <row r="10">
          <cell r="B10" t="str">
            <v>Adquisición y/o producción de equipos, materiales, suministros y servicios administrativos</v>
          </cell>
        </row>
        <row r="11">
          <cell r="B11" t="str">
            <v>Mantenimiento de equipos, materiales, suministros y servicios Administrativos</v>
          </cell>
        </row>
        <row r="12">
          <cell r="B12" t="str">
            <v>Divulgación, Asistencia técnica y capacitación del Recurso Humano</v>
          </cell>
        </row>
        <row r="13">
          <cell r="B13" t="str">
            <v>Protección y Bienestar social del Recurso Humano</v>
          </cell>
        </row>
        <row r="14">
          <cell r="B14" t="str">
            <v>Investigación básica, aplicada y Estudios</v>
          </cell>
        </row>
        <row r="15">
          <cell r="B15" t="str">
            <v>Estudios de Preinversión</v>
          </cell>
        </row>
        <row r="16">
          <cell r="B16" t="str">
            <v>Levantamiento de información para procesamiento</v>
          </cell>
        </row>
        <row r="17">
          <cell r="B17" t="str">
            <v>Actualización de información para procesamiento</v>
          </cell>
        </row>
        <row r="18">
          <cell r="B18" t="str">
            <v>Asistencia técnica, divulgación y capacitación a funcionarios del Estado para apoyo a la administración del Estado</v>
          </cell>
        </row>
        <row r="19">
          <cell r="B19" t="str">
            <v>Administración, Atención, Control y Organización Institucional para apoyo a la Gestión del Estado</v>
          </cell>
        </row>
        <row r="20">
          <cell r="B20" t="str">
            <v>Atención, control y organización institucional para el apoyo a la gestión del estado</v>
          </cell>
        </row>
        <row r="21">
          <cell r="B21" t="str">
            <v>Coordinación, administración, promoción y/o seguimiento de cooperación técnica y/o financiera para apoyo a la administración del estado</v>
          </cell>
        </row>
        <row r="22">
          <cell r="B22" t="str">
            <v>Creditos</v>
          </cell>
        </row>
        <row r="23">
          <cell r="B23" t="str">
            <v>Subsidios Directos</v>
          </cell>
        </row>
        <row r="24">
          <cell r="B24" t="str">
            <v>Transferencias</v>
          </cell>
        </row>
        <row r="25">
          <cell r="B25" t="str">
            <v>Inversiones y aportes financieros</v>
          </cell>
        </row>
        <row r="26">
          <cell r="B26" t="str">
            <v>Capitalizacion</v>
          </cell>
        </row>
      </sheetData>
      <sheetData sheetId="18">
        <row r="2">
          <cell r="B2" t="str">
            <v>I.   Brindar seguridad democrática</v>
          </cell>
        </row>
        <row r="3">
          <cell r="B3" t="str">
            <v xml:space="preserve">      1.  Control del territorio y defensa de la soberanía nacional</v>
          </cell>
        </row>
        <row r="4">
          <cell r="B4" t="str">
            <v xml:space="preserve">            a. Fortalecimiento de la Fuerza Pública y de la capacidad disuasiva</v>
          </cell>
        </row>
        <row r="5">
          <cell r="B5" t="str">
            <v xml:space="preserve">            b. Promoción de la cooperación ciudadana</v>
          </cell>
        </row>
        <row r="6">
          <cell r="B6" t="str">
            <v xml:space="preserve">            c. Protección a la infraestructura económica </v>
          </cell>
        </row>
        <row r="7">
          <cell r="B7" t="str">
            <v xml:space="preserve">            d. Seguridad urbana </v>
          </cell>
        </row>
        <row r="8">
          <cell r="B8" t="str">
            <v xml:space="preserve">            e. Implementación del Programa de seguridad vial</v>
          </cell>
        </row>
        <row r="9">
          <cell r="B9" t="str">
            <v xml:space="preserve">            f. Comunicaciones para la paz</v>
          </cell>
        </row>
        <row r="10">
          <cell r="B10" t="str">
            <v xml:space="preserve">            z. Otros programas</v>
          </cell>
        </row>
        <row r="11">
          <cell r="B11" t="str">
            <v xml:space="preserve">      2.  Combate al problema de las drogas ilícitas y al crimen organizado</v>
          </cell>
        </row>
        <row r="12">
          <cell r="B12" t="str">
            <v xml:space="preserve">            a. Desarticulación del proceso de producción, fabricación, comercialización y consumo de drogas</v>
          </cell>
        </row>
        <row r="13">
          <cell r="B13" t="str">
            <v xml:space="preserve">            b. Lucha contra la extorsión y el secuestro</v>
          </cell>
        </row>
        <row r="14">
          <cell r="B14" t="str">
            <v xml:space="preserve">            z. Otros programas</v>
          </cell>
        </row>
        <row r="15">
          <cell r="B15" t="str">
            <v xml:space="preserve">      3.  Fortalecimiento del servicio de justicia</v>
          </cell>
        </row>
        <row r="16">
          <cell r="B16" t="str">
            <v xml:space="preserve">            a. Racionalización del Servicio de Justicia</v>
          </cell>
        </row>
        <row r="17">
          <cell r="B17" t="str">
            <v xml:space="preserve">            b. Fortalecimiento de la investigación criminal</v>
          </cell>
        </row>
        <row r="18">
          <cell r="B18" t="str">
            <v xml:space="preserve">            c. Revisión de la política criminal , penitenciaria y carcelaria</v>
          </cell>
        </row>
        <row r="19">
          <cell r="B19" t="str">
            <v xml:space="preserve">            d. Organización del Sistema administrativo de justicia</v>
          </cell>
        </row>
        <row r="20">
          <cell r="B20" t="str">
            <v xml:space="preserve">            e. Defensa Judicial del Estado Colombiano</v>
          </cell>
        </row>
        <row r="21">
          <cell r="B21" t="str">
            <v xml:space="preserve">            f. Racionalización y simplificación del ordenamiento jurídico</v>
          </cell>
        </row>
        <row r="22">
          <cell r="B22" t="str">
            <v xml:space="preserve">            g. Fortalecimiento de la Superintendencia de Notariado y Registro</v>
          </cell>
        </row>
        <row r="23">
          <cell r="B23" t="str">
            <v xml:space="preserve">            z. Otros programas</v>
          </cell>
        </row>
        <row r="24">
          <cell r="B24" t="str">
            <v xml:space="preserve">      4.  Desarrollo en zonas deprimidas y de conflicto</v>
          </cell>
        </row>
        <row r="25">
          <cell r="B25" t="str">
            <v xml:space="preserve">            a. Proyectos productivos y de generación de ingresos</v>
          </cell>
        </row>
        <row r="26">
          <cell r="B26" t="str">
            <v xml:space="preserve">            b. Desarrollo de infraestructura física y social </v>
          </cell>
        </row>
        <row r="27">
          <cell r="B27" t="str">
            <v xml:space="preserve">            d. Fortalecimiento institucional y comunitario</v>
          </cell>
        </row>
        <row r="28">
          <cell r="B28" t="str">
            <v xml:space="preserve">            c. Programas de desarrollo y paz</v>
          </cell>
        </row>
        <row r="29">
          <cell r="B29" t="str">
            <v xml:space="preserve">            z. Otros programas</v>
          </cell>
        </row>
        <row r="30">
          <cell r="B30" t="str">
            <v xml:space="preserve">      5.  Protección y promoción de los derechos humanos y del Derecho Internacional Humanitario</v>
          </cell>
        </row>
        <row r="31">
          <cell r="B31" t="str">
            <v xml:space="preserve">            a. Prevención de violaciones a los  derechos humanos y al DIH</v>
          </cell>
        </row>
        <row r="32">
          <cell r="B32" t="str">
            <v xml:space="preserve">            b. Atención y prevención del desplazamiento forzado</v>
          </cell>
        </row>
        <row r="33">
          <cell r="B33" t="str">
            <v xml:space="preserve">            c. Medidas particulares de impulso al Derecho Internacional Humanitario</v>
          </cell>
        </row>
        <row r="34">
          <cell r="B34" t="str">
            <v xml:space="preserve">            d. Impulso a la administración de justicia en derechos humanos</v>
          </cell>
        </row>
        <row r="35">
          <cell r="B35" t="str">
            <v xml:space="preserve">            e. Fortalecimiento institucional  </v>
          </cell>
        </row>
        <row r="36">
          <cell r="B36" t="str">
            <v xml:space="preserve">            z. Otros programas</v>
          </cell>
        </row>
        <row r="37">
          <cell r="B37" t="str">
            <v xml:space="preserve">      6.  Fortalecimiento de la convivencia y los valores</v>
          </cell>
        </row>
        <row r="38">
          <cell r="B38" t="str">
            <v xml:space="preserve">      7.  La dimensión internacional</v>
          </cell>
        </row>
        <row r="39">
          <cell r="B39" t="str">
            <v xml:space="preserve">           a. Colombia en el ámbito internacional: la responsabilidad compartida</v>
          </cell>
        </row>
        <row r="40">
          <cell r="B40" t="str">
            <v xml:space="preserve">           b. Relaciones bilaterales</v>
          </cell>
        </row>
        <row r="41">
          <cell r="B41" t="str">
            <v xml:space="preserve">           c. Relaciones multilaterales</v>
          </cell>
        </row>
        <row r="42">
          <cell r="B42" t="str">
            <v xml:space="preserve">           d.  Comunidades colombianas en el exterior</v>
          </cell>
        </row>
        <row r="43">
          <cell r="B43" t="str">
            <v xml:space="preserve">           e. Cooperación internacional</v>
          </cell>
        </row>
        <row r="44">
          <cell r="B44" t="str">
            <v xml:space="preserve">            z. Otros programas</v>
          </cell>
        </row>
        <row r="45">
          <cell r="B45" t="str">
            <v xml:space="preserve">      90.  Fortalecimiento institucional</v>
          </cell>
        </row>
        <row r="46">
          <cell r="B46" t="str">
            <v xml:space="preserve">           a. Adecuación de infraestructura</v>
          </cell>
        </row>
        <row r="47">
          <cell r="B47" t="str">
            <v xml:space="preserve">           b. Capacitación y asistencia técnica</v>
          </cell>
        </row>
        <row r="48">
          <cell r="B48" t="str">
            <v xml:space="preserve">           c. Sistemas de información</v>
          </cell>
        </row>
        <row r="49">
          <cell r="B49" t="str">
            <v xml:space="preserve">           d. Otros</v>
          </cell>
        </row>
        <row r="50">
          <cell r="B50" t="str">
            <v xml:space="preserve">      99.  Otros Brindar seguridad democrática</v>
          </cell>
        </row>
        <row r="51">
          <cell r="B51" t="str">
            <v xml:space="preserve">           z. Otros programas</v>
          </cell>
        </row>
        <row r="52">
          <cell r="B52" t="str">
            <v>II.  Impulsar el crecimiento económico sostenible y la generación de empleo</v>
          </cell>
        </row>
        <row r="53">
          <cell r="B53" t="str">
            <v xml:space="preserve">      1. Impulso a la vivienda y a la construcción</v>
          </cell>
        </row>
        <row r="54">
          <cell r="B54" t="str">
            <v xml:space="preserve">            a. Ajustes al programa de Subsidio Familiar de Vivienda</v>
          </cell>
        </row>
        <row r="55">
          <cell r="B55" t="str">
            <v xml:space="preserve">            b. Incentivos a la demanda de créditos en UVR</v>
          </cell>
        </row>
        <row r="56">
          <cell r="B56" t="str">
            <v xml:space="preserve">            c. Ajustes al sistema de financiamiento de vivienda</v>
          </cell>
        </row>
        <row r="57">
          <cell r="B57" t="str">
            <v xml:space="preserve">           z. Otros programas</v>
          </cell>
        </row>
        <row r="58">
          <cell r="B58" t="str">
            <v xml:space="preserve">      2. Impulso a la exploración y explotación de hidrocarburos y minería </v>
          </cell>
        </row>
        <row r="59">
          <cell r="B59" t="str">
            <v xml:space="preserve">            a. Mejoramiento de las condiciones de la actividad petrolera</v>
          </cell>
        </row>
        <row r="60">
          <cell r="B60" t="str">
            <v xml:space="preserve">            b. Consolidación de la industria de hidrocarburos</v>
          </cell>
        </row>
        <row r="61">
          <cell r="B61" t="str">
            <v xml:space="preserve">            c. Subsidios a combustibles</v>
          </cell>
        </row>
        <row r="62">
          <cell r="B62" t="str">
            <v xml:space="preserve">            d. Regulación de energéticos</v>
          </cell>
        </row>
        <row r="63">
          <cell r="B63" t="str">
            <v xml:space="preserve">            e. Desarrollo del sector minero</v>
          </cell>
        </row>
        <row r="64">
          <cell r="B64" t="str">
            <v xml:space="preserve">           z. Otros programas</v>
          </cell>
        </row>
        <row r="65">
          <cell r="B65" t="str">
            <v xml:space="preserve">      3. Infraestructura estratégica en transporte </v>
          </cell>
        </row>
        <row r="66">
          <cell r="B66" t="str">
            <v xml:space="preserve">            a. Mantenimiento y conservación de carreteras</v>
          </cell>
        </row>
        <row r="67">
          <cell r="B67" t="str">
            <v xml:space="preserve">            b. Impulso al transporte urbano y masivo</v>
          </cell>
        </row>
        <row r="68">
          <cell r="B68" t="str">
            <v xml:space="preserve">            c. Desarrollo de otras modalidades de transporte </v>
          </cell>
        </row>
        <row r="69">
          <cell r="B69" t="str">
            <v xml:space="preserve">            d. Mecanismos de participación privada</v>
          </cell>
        </row>
        <row r="70">
          <cell r="B70" t="str">
            <v xml:space="preserve">           z. Otros programas</v>
          </cell>
        </row>
        <row r="71">
          <cell r="B71" t="str">
            <v xml:space="preserve">      4. Servicios públicos domiciliarios </v>
          </cell>
        </row>
        <row r="72">
          <cell r="B72" t="str">
            <v xml:space="preserve">            a. Optimización en la prestación de los servicios públicos</v>
          </cell>
        </row>
        <row r="73">
          <cell r="B73" t="str">
            <v xml:space="preserve">            b. Reestructuración  de empresas de servicios públicos</v>
          </cell>
        </row>
        <row r="74">
          <cell r="B74" t="str">
            <v xml:space="preserve">            c. Esquema de tarifas y subsidios</v>
          </cell>
        </row>
        <row r="75">
          <cell r="B75" t="str">
            <v xml:space="preserve">            z. Otros programas</v>
          </cell>
        </row>
        <row r="76">
          <cell r="B76" t="str">
            <v xml:space="preserve">      5. Ciencia, tecnología e innovación </v>
          </cell>
        </row>
        <row r="77">
          <cell r="B77" t="str">
            <v xml:space="preserve">            a. Promoción de la investigación</v>
          </cell>
        </row>
        <row r="78">
          <cell r="B78" t="str">
            <v xml:space="preserve">            b. Fortalecimiento de la capacidad institucional</v>
          </cell>
        </row>
        <row r="79">
          <cell r="B79" t="str">
            <v xml:space="preserve">            c. Estímulo a la innovación y al desarrollo tecnológico</v>
          </cell>
        </row>
        <row r="80">
          <cell r="B80" t="str">
            <v xml:space="preserve">            d. Capacitación en investigación y desarrollo en áreas estratégicas </v>
          </cell>
        </row>
        <row r="81">
          <cell r="B81" t="str">
            <v xml:space="preserve">            e. Fortalecimiento de la capacidad regional de ciencia y tecnología </v>
          </cell>
        </row>
        <row r="82">
          <cell r="B82" t="str">
            <v xml:space="preserve">            f.  Apropiación social de la ciencia y la tecnología</v>
          </cell>
        </row>
        <row r="83">
          <cell r="B83" t="str">
            <v xml:space="preserve">            g.  Internacionalización</v>
          </cell>
        </row>
        <row r="84">
          <cell r="B84" t="str">
            <v xml:space="preserve">            z. Otros programas</v>
          </cell>
        </row>
        <row r="85">
          <cell r="B85" t="str">
            <v xml:space="preserve">      6. Competitividad y desarrollo </v>
          </cell>
        </row>
        <row r="86">
          <cell r="B86" t="str">
            <v xml:space="preserve">            a. Eliminación de trámites y coordinación de iniciativas </v>
          </cell>
        </row>
        <row r="87">
          <cell r="B87" t="str">
            <v xml:space="preserve">            b. Papel de coordinación del Estado</v>
          </cell>
        </row>
        <row r="88">
          <cell r="B88" t="str">
            <v xml:space="preserve">            c. Propiedad intelectual</v>
          </cell>
        </row>
        <row r="89">
          <cell r="B89" t="str">
            <v xml:space="preserve">            d. Agenda de Conectividad</v>
          </cell>
        </row>
        <row r="90">
          <cell r="B90" t="str">
            <v xml:space="preserve">            e. Biotecnología</v>
          </cell>
        </row>
        <row r="91">
          <cell r="B91" t="str">
            <v xml:space="preserve">            f. Turismo</v>
          </cell>
        </row>
        <row r="92">
          <cell r="B92" t="str">
            <v xml:space="preserve">            g. Eficiencia de los mercados</v>
          </cell>
        </row>
        <row r="93">
          <cell r="B93" t="str">
            <v xml:space="preserve">            h. Acceso a tecnologías de la información y las comunicaciones</v>
          </cell>
        </row>
        <row r="94">
          <cell r="B94" t="str">
            <v xml:space="preserve">            z. Otros programas</v>
          </cell>
        </row>
        <row r="95">
          <cell r="B95" t="str">
            <v xml:space="preserve">      7. Política de relaciones exteriores y cooperación internacional</v>
          </cell>
        </row>
        <row r="96">
          <cell r="B96" t="str">
            <v xml:space="preserve">           a. Integración comercial </v>
          </cell>
        </row>
        <row r="97">
          <cell r="B97" t="str">
            <v xml:space="preserve">           b. Ley de Preferencias Arancelarias Andinas y de Erradicación de Drogas</v>
          </cell>
        </row>
        <row r="98">
          <cell r="B98" t="str">
            <v xml:space="preserve">           c. Inversión extranjera</v>
          </cell>
        </row>
        <row r="99">
          <cell r="B99" t="str">
            <v xml:space="preserve">           d.  Promoción de las exportaciones agrícolas</v>
          </cell>
        </row>
        <row r="100">
          <cell r="B100" t="str">
            <v xml:space="preserve">           e.  Regionalización de la oferta exportable y desarrollo de una cultura exportadora</v>
          </cell>
        </row>
        <row r="101">
          <cell r="B101" t="str">
            <v xml:space="preserve">            z. Otros programas</v>
          </cell>
        </row>
        <row r="102">
          <cell r="B102" t="str">
            <v xml:space="preserve">      8. Sostenibilidad Ambiental </v>
          </cell>
        </row>
        <row r="103">
          <cell r="B103" t="str">
            <v xml:space="preserve">           a. Conservación y uso sostenible de bienes y servicios ambientales </v>
          </cell>
        </row>
        <row r="104">
          <cell r="B104" t="str">
            <v xml:space="preserve">           b. Manejo integral del agua</v>
          </cell>
        </row>
        <row r="105">
          <cell r="B105" t="str">
            <v xml:space="preserve">           c. Generación de ingresos y "empleo verde" </v>
          </cell>
        </row>
        <row r="106">
          <cell r="B106" t="str">
            <v xml:space="preserve">           d. Sostenibilidad ambiental de la producción nacional</v>
          </cell>
        </row>
        <row r="107">
          <cell r="B107" t="str">
            <v xml:space="preserve">           e. Planificación y administración eficiente del medio ambiente</v>
          </cell>
        </row>
        <row r="108">
          <cell r="B108" t="str">
            <v xml:space="preserve">            z. Otros programas</v>
          </cell>
        </row>
        <row r="109">
          <cell r="B109" t="str">
            <v xml:space="preserve">      9. Generación de empleo </v>
          </cell>
        </row>
        <row r="110">
          <cell r="B110" t="str">
            <v xml:space="preserve">           a. Reforma a la empleabilidad</v>
          </cell>
        </row>
        <row r="111">
          <cell r="B111" t="str">
            <v xml:space="preserve">           b. Programa de apoyo directo al empleo</v>
          </cell>
        </row>
        <row r="112">
          <cell r="B112" t="str">
            <v xml:space="preserve">           c. Sistema de protección al cesante</v>
          </cell>
        </row>
        <row r="113">
          <cell r="B113" t="str">
            <v xml:space="preserve">           d. Fortalecimiento de la capacitación</v>
          </cell>
        </row>
        <row r="114">
          <cell r="B114" t="str">
            <v xml:space="preserve">            z. Otros programas</v>
          </cell>
        </row>
        <row r="115">
          <cell r="B115" t="str">
            <v xml:space="preserve">      99. Otros Impulsar el crecimiento económico sostenible y la generación de empleo</v>
          </cell>
        </row>
        <row r="116">
          <cell r="B116" t="str">
            <v xml:space="preserve">      90.  Fortalecimiento institucional</v>
          </cell>
        </row>
        <row r="117">
          <cell r="B117" t="str">
            <v xml:space="preserve">           a. Adecuación de infraestructura</v>
          </cell>
        </row>
        <row r="118">
          <cell r="B118" t="str">
            <v xml:space="preserve">           b. Capacitación y asistencia técnica</v>
          </cell>
        </row>
        <row r="119">
          <cell r="B119" t="str">
            <v xml:space="preserve">           c. Sistemas de información</v>
          </cell>
        </row>
        <row r="120">
          <cell r="B120" t="str">
            <v xml:space="preserve">           d. Otros</v>
          </cell>
        </row>
        <row r="121">
          <cell r="B121" t="str">
            <v xml:space="preserve">III. Construir equidad social </v>
          </cell>
        </row>
        <row r="122">
          <cell r="B122" t="str">
            <v xml:space="preserve">      1. Revolución educativa</v>
          </cell>
        </row>
        <row r="123">
          <cell r="B123" t="str">
            <v xml:space="preserve">           a. Ampliar la cobertura en educación preescolar, básica, media y superior</v>
          </cell>
        </row>
        <row r="124">
          <cell r="B124" t="str">
            <v xml:space="preserve">           b. Mejorar la calidad de la educación  preescolar, básica, media y superior</v>
          </cell>
        </row>
        <row r="125">
          <cell r="B125" t="str">
            <v xml:space="preserve">           c. Mejorar la eficiencia del sector educativo</v>
          </cell>
        </row>
        <row r="126">
          <cell r="B126" t="str">
            <v xml:space="preserve">            z. Otros programas</v>
          </cell>
        </row>
        <row r="127">
          <cell r="B127" t="str">
            <v xml:space="preserve">      2. Ampliación y mejoramiento de la protección y la seguridad social </v>
          </cell>
        </row>
        <row r="128">
          <cell r="B128" t="str">
            <v xml:space="preserve">           a. Fortalecer el aseguramiento</v>
          </cell>
        </row>
        <row r="129">
          <cell r="B129" t="str">
            <v xml:space="preserve">           b. Garantizar sontenibilidad financiera del SGSSS</v>
          </cell>
        </row>
        <row r="130">
          <cell r="B130" t="str">
            <v xml:space="preserve">           c. Mejorar el acceso y la prestación de servicios de salud en el SGSSS</v>
          </cell>
        </row>
        <row r="131">
          <cell r="B131" t="str">
            <v xml:space="preserve">           d. Acciones prioritarias en salud pública</v>
          </cell>
        </row>
        <row r="132">
          <cell r="B132" t="str">
            <v xml:space="preserve">           e. Protección a la familia, la infancia y la juventud</v>
          </cell>
        </row>
        <row r="133">
          <cell r="B133" t="str">
            <v xml:space="preserve">           f. Programas especiales</v>
          </cell>
        </row>
        <row r="134">
          <cell r="B134" t="str">
            <v xml:space="preserve">           g. Programas de apoyo a la mujer</v>
          </cell>
        </row>
        <row r="135">
          <cell r="B135" t="str">
            <v xml:space="preserve">           h. Articulación de los programas de asistencia y protección social</v>
          </cell>
        </row>
        <row r="136">
          <cell r="B136" t="str">
            <v xml:space="preserve">            z. Otros programas</v>
          </cell>
        </row>
        <row r="137">
          <cell r="B137" t="str">
            <v xml:space="preserve">      3. Impulso a la economía solidaria</v>
          </cell>
        </row>
        <row r="138">
          <cell r="B138" t="str">
            <v xml:space="preserve">           a. Marco institucional y reglas de juego claras</v>
          </cell>
        </row>
        <row r="139">
          <cell r="B139" t="str">
            <v xml:space="preserve">           b. Promoción del desarrollo socioeconómico de las organizaciones de la economía solidaria</v>
          </cell>
        </row>
        <row r="140">
          <cell r="B140" t="str">
            <v xml:space="preserve">           c. Estímulo a la creación de nuevas organizaciones de economía solidaria</v>
          </cell>
        </row>
        <row r="141">
          <cell r="B141" t="str">
            <v xml:space="preserve">            z. Otros programas</v>
          </cell>
        </row>
        <row r="142">
          <cell r="B142" t="str">
            <v xml:space="preserve">      4. Manejo social del campo</v>
          </cell>
        </row>
        <row r="143">
          <cell r="B143" t="str">
            <v xml:space="preserve">           a. Acceso a infraestructura rural y vivienda</v>
          </cell>
        </row>
        <row r="144">
          <cell r="B144" t="str">
            <v xml:space="preserve">           b. Seguridad Alimentaria</v>
          </cell>
        </row>
        <row r="145">
          <cell r="B145" t="str">
            <v xml:space="preserve">           c. Alianzas productivas</v>
          </cell>
        </row>
        <row r="146">
          <cell r="B146" t="str">
            <v xml:space="preserve">           d. Desarrollo científico y tecnológico para el campo</v>
          </cell>
        </row>
        <row r="147">
          <cell r="B147" t="str">
            <v xml:space="preserve">           e. Acceso a factores productivos y financieros</v>
          </cell>
        </row>
        <row r="148">
          <cell r="B148" t="str">
            <v xml:space="preserve">            z. Otros programas</v>
          </cell>
        </row>
        <row r="149">
          <cell r="B149" t="str">
            <v xml:space="preserve">       5. Capitalismo social en servicios públicos</v>
          </cell>
        </row>
        <row r="150">
          <cell r="B150" t="str">
            <v xml:space="preserve">           a. Esquemas asociativos y Mipymes para la prestación de servicios locales</v>
          </cell>
        </row>
        <row r="151">
          <cell r="B151" t="str">
            <v xml:space="preserve">           b. Promoción de la participación ciudadana</v>
          </cell>
        </row>
        <row r="152">
          <cell r="B152" t="str">
            <v xml:space="preserve">            z. Otros programas</v>
          </cell>
        </row>
        <row r="153">
          <cell r="B153" t="str">
            <v xml:space="preserve">      6. Desarrollo de las micro, pequeñas y medianas empresas (Mipymes)</v>
          </cell>
        </row>
        <row r="154">
          <cell r="B154" t="str">
            <v xml:space="preserve">           a. Acceso al financiamiento</v>
          </cell>
        </row>
        <row r="155">
          <cell r="B155" t="str">
            <v xml:space="preserve">           b. Instrumentos de apoyo no financieros</v>
          </cell>
        </row>
        <row r="156">
          <cell r="B156" t="str">
            <v xml:space="preserve">            z. Otros programas</v>
          </cell>
        </row>
        <row r="157">
          <cell r="B157" t="str">
            <v xml:space="preserve">      7. Calidad de vida urbana</v>
          </cell>
        </row>
        <row r="158">
          <cell r="B158" t="str">
            <v xml:space="preserve">           a. Política habitacional</v>
          </cell>
        </row>
        <row r="159">
          <cell r="B159" t="str">
            <v xml:space="preserve">           b. Información para la gestión urbana</v>
          </cell>
        </row>
        <row r="160">
          <cell r="B160" t="str">
            <v xml:space="preserve">           c. Ordenamiento territorial y evaluación ambiental estratégica</v>
          </cell>
        </row>
        <row r="161">
          <cell r="B161" t="str">
            <v xml:space="preserve">           d. Asentamiento humano y entorno urbano</v>
          </cell>
        </row>
        <row r="162">
          <cell r="B162" t="str">
            <v xml:space="preserve">           e.  Estímulo a la innovación y al desarrollo tecnológico</v>
          </cell>
        </row>
        <row r="163">
          <cell r="B163" t="str">
            <v xml:space="preserve">           f.  Atención a población desplazada por la violencia a causa del conflicto interno</v>
          </cell>
        </row>
        <row r="164">
          <cell r="B164" t="str">
            <v xml:space="preserve">            z. Otros programas</v>
          </cell>
        </row>
        <row r="165">
          <cell r="B165" t="str">
            <v xml:space="preserve">      8. Prevención y mitigación de riesgos naturales</v>
          </cell>
        </row>
        <row r="166">
          <cell r="B166" t="str">
            <v xml:space="preserve">           a. Profundización del conocimiento en riesgos naturales y su divulgación</v>
          </cell>
        </row>
        <row r="167">
          <cell r="B167" t="str">
            <v xml:space="preserve">           b. Inclusión de la prevención y mitigación de riesgos en la planificación y la inversión territorial y sectorial</v>
          </cell>
        </row>
        <row r="168">
          <cell r="B168" t="str">
            <v xml:space="preserve">           c. Reducción de la vulnerabilidad financiera del Gobierno ante desastres</v>
          </cell>
        </row>
        <row r="169">
          <cell r="B169" t="str">
            <v xml:space="preserve">            z. Otros programas</v>
          </cell>
        </row>
        <row r="170">
          <cell r="B170" t="str">
            <v xml:space="preserve">      9. Fortalecimiento de grupos étnicos</v>
          </cell>
        </row>
        <row r="171">
          <cell r="B171" t="str">
            <v xml:space="preserve">           a. Indígenas</v>
          </cell>
        </row>
        <row r="172">
          <cell r="B172" t="str">
            <v xml:space="preserve">           b. Afrocolombianos</v>
          </cell>
        </row>
        <row r="173">
          <cell r="B173" t="str">
            <v xml:space="preserve">           c. Raizales de San Andrés, Providencia y Santa Catalina</v>
          </cell>
        </row>
        <row r="174">
          <cell r="B174" t="str">
            <v xml:space="preserve">           d.  Room (Gitano)</v>
          </cell>
        </row>
        <row r="175">
          <cell r="B175" t="str">
            <v xml:space="preserve">            z. Otros programas</v>
          </cell>
        </row>
        <row r="176">
          <cell r="B176" t="str">
            <v xml:space="preserve">      10. Mujeres constructoras de paz y desarrollo</v>
          </cell>
        </row>
        <row r="177">
          <cell r="B177" t="str">
            <v xml:space="preserve">      99. Otros Construir equidad social </v>
          </cell>
        </row>
        <row r="178">
          <cell r="B178" t="str">
            <v xml:space="preserve">           z. Programas varios</v>
          </cell>
        </row>
        <row r="179">
          <cell r="B179" t="str">
            <v xml:space="preserve">      11. Apoyo, promoción y fomento al deporte, la recreación física y la educación física.</v>
          </cell>
        </row>
        <row r="180">
          <cell r="B180" t="str">
            <v xml:space="preserve">           z. Programas varios</v>
          </cell>
        </row>
        <row r="181">
          <cell r="B181" t="str">
            <v xml:space="preserve">      90.  Fortalecimiento institucional</v>
          </cell>
        </row>
        <row r="182">
          <cell r="B182" t="str">
            <v xml:space="preserve">           a. Adecuación de infraestructura</v>
          </cell>
        </row>
        <row r="183">
          <cell r="B183" t="str">
            <v xml:space="preserve">           b. Capacitación y asistencia técnica</v>
          </cell>
        </row>
        <row r="184">
          <cell r="B184" t="str">
            <v xml:space="preserve">           c. Sistemas de información</v>
          </cell>
        </row>
        <row r="185">
          <cell r="B185" t="str">
            <v xml:space="preserve">           d. Otros</v>
          </cell>
        </row>
        <row r="186">
          <cell r="B186" t="str">
            <v>IV.   La Renovación de la Administración Pública</v>
          </cell>
        </row>
        <row r="187">
          <cell r="B187" t="str">
            <v xml:space="preserve">      1. Fortalecimiento de la participación ciudadana</v>
          </cell>
        </row>
        <row r="188">
          <cell r="B188" t="str">
            <v xml:space="preserve">           z. Programas varios</v>
          </cell>
        </row>
        <row r="189">
          <cell r="B189" t="str">
            <v xml:space="preserve">      2. Una nueva cultura de gestión de lo público</v>
          </cell>
        </row>
        <row r="190">
          <cell r="B190" t="str">
            <v xml:space="preserve">           z. Programas varios</v>
          </cell>
        </row>
        <row r="191">
          <cell r="B191" t="str">
            <v xml:space="preserve">      3. Avance en la descentralización y el desarrollo  territorial</v>
          </cell>
        </row>
        <row r="192">
          <cell r="B192" t="str">
            <v xml:space="preserve">           z. Programas varios</v>
          </cell>
        </row>
        <row r="193">
          <cell r="B193" t="str">
            <v xml:space="preserve">      90.  Fortalecimiento institucional</v>
          </cell>
        </row>
        <row r="194">
          <cell r="B194" t="str">
            <v xml:space="preserve">           a. Adecuación de infraestructura</v>
          </cell>
        </row>
        <row r="195">
          <cell r="B195" t="str">
            <v xml:space="preserve">           b. Capacitación y asistencia técnica</v>
          </cell>
        </row>
        <row r="196">
          <cell r="B196" t="str">
            <v xml:space="preserve">           c. Sistemas de información</v>
          </cell>
        </row>
        <row r="197">
          <cell r="B197" t="str">
            <v xml:space="preserve">           d. Otros</v>
          </cell>
        </row>
        <row r="198">
          <cell r="B198" t="str">
            <v>99. Otras estrategias renovacion</v>
          </cell>
        </row>
        <row r="199">
          <cell r="B199" t="str">
            <v>V.   Entorno macroeconómico</v>
          </cell>
        </row>
        <row r="200">
          <cell r="B200" t="str">
            <v>1. Crecimiento económico 2002-2006</v>
          </cell>
        </row>
        <row r="201">
          <cell r="B201" t="str">
            <v xml:space="preserve">           z. Programas varios</v>
          </cell>
        </row>
        <row r="202">
          <cell r="B202" t="str">
            <v>2. Proyecciones del PIB por ramas de actividad económica 2002-2006</v>
          </cell>
        </row>
        <row r="203">
          <cell r="B203" t="str">
            <v xml:space="preserve">           z. Programas varios</v>
          </cell>
        </row>
        <row r="204">
          <cell r="B204" t="str">
            <v>3. Proyecciones de demanda 2002-2006</v>
          </cell>
        </row>
        <row r="205">
          <cell r="B205" t="str">
            <v xml:space="preserve">           z. Programas varios</v>
          </cell>
        </row>
        <row r="206">
          <cell r="B206" t="str">
            <v>4. Proyecciones de la Cuenta Corriente 2002-2006</v>
          </cell>
        </row>
        <row r="207">
          <cell r="B207" t="str">
            <v xml:space="preserve">           z. Programas varios</v>
          </cell>
        </row>
        <row r="208">
          <cell r="B208" t="str">
            <v>5. Proyecciones fiscales y sostenibilidad de la deuda</v>
          </cell>
        </row>
        <row r="209">
          <cell r="B209" t="str">
            <v xml:space="preserve">           z. Programas varios</v>
          </cell>
        </row>
        <row r="210">
          <cell r="B210" t="str">
            <v>6. Proyecciones de ahorro e inversión</v>
          </cell>
        </row>
        <row r="211">
          <cell r="B211" t="str">
            <v xml:space="preserve">           z. Programas varios</v>
          </cell>
        </row>
        <row r="212">
          <cell r="B212" t="str">
            <v>XC. Otros objetivos</v>
          </cell>
        </row>
        <row r="213">
          <cell r="B213" t="str">
            <v xml:space="preserve">         99. Otras estrategias</v>
          </cell>
        </row>
        <row r="214">
          <cell r="B214" t="str">
            <v xml:space="preserve">               z. Otros programas/políticas</v>
          </cell>
        </row>
      </sheetData>
      <sheetData sheetId="19"/>
      <sheetData sheetId="20">
        <row r="2">
          <cell r="B2" t="str">
            <v>INTERSUBSECTORIAL  DEFENSA Y SEGURIDAD</v>
          </cell>
        </row>
        <row r="3">
          <cell r="B3" t="str">
            <v>Defensa y Seguridad Interna</v>
          </cell>
        </row>
        <row r="4">
          <cell r="B4" t="str">
            <v>Defensa y Seguridad Externa</v>
          </cell>
        </row>
        <row r="5">
          <cell r="B5" t="str">
            <v>Defensa Civil</v>
          </cell>
        </row>
        <row r="6">
          <cell r="B6" t="str">
            <v>INTERSUBSECTORIAL INDUSTRIA Y COMERCIO</v>
          </cell>
        </row>
        <row r="7">
          <cell r="B7" t="str">
            <v>Microempresa e Industria artesanal</v>
          </cell>
        </row>
        <row r="8">
          <cell r="B8" t="str">
            <v>Pequeña y mediana industria</v>
          </cell>
        </row>
        <row r="9">
          <cell r="B9" t="str">
            <v>Gran Industria</v>
          </cell>
        </row>
        <row r="10">
          <cell r="B10" t="str">
            <v>Comercio Interno</v>
          </cell>
        </row>
        <row r="11">
          <cell r="B11" t="str">
            <v>Comercio Externo</v>
          </cell>
        </row>
        <row r="12">
          <cell r="B12" t="str">
            <v>Turismo</v>
          </cell>
        </row>
        <row r="13">
          <cell r="B13" t="str">
            <v>Mineria</v>
          </cell>
        </row>
        <row r="14">
          <cell r="B14" t="str">
            <v>INTERSUBSECTORIAL SALUD</v>
          </cell>
        </row>
        <row r="15">
          <cell r="B15" t="str">
            <v>Prevención en Salud</v>
          </cell>
        </row>
        <row r="16">
          <cell r="B16" t="str">
            <v>Servicios Generales de Salud</v>
          </cell>
        </row>
        <row r="17">
          <cell r="B17" t="str">
            <v>Servicios Especializados de Salud</v>
          </cell>
        </row>
        <row r="18">
          <cell r="B18" t="str">
            <v>Servicios Integrales de Salud</v>
          </cell>
        </row>
        <row r="19">
          <cell r="B19" t="str">
            <v>INTERSUBSECTORIAL COMUNICACIONES</v>
          </cell>
        </row>
        <row r="20">
          <cell r="B20" t="str">
            <v>Correo</v>
          </cell>
        </row>
        <row r="21">
          <cell r="B21" t="str">
            <v>Telefonia</v>
          </cell>
        </row>
        <row r="22">
          <cell r="B22" t="str">
            <v>Telegrama y Telex</v>
          </cell>
        </row>
        <row r="23">
          <cell r="B23" t="str">
            <v>Radio</v>
          </cell>
        </row>
        <row r="24">
          <cell r="B24" t="str">
            <v>Television</v>
          </cell>
        </row>
        <row r="25">
          <cell r="B25" t="str">
            <v>Servicios de Valor Agregado en Comunicaciones</v>
          </cell>
        </row>
        <row r="26">
          <cell r="B26" t="str">
            <v>INTERSUBSECTORIAL ENERGIA</v>
          </cell>
        </row>
        <row r="27">
          <cell r="B27" t="str">
            <v>Generación Eléctrica</v>
          </cell>
        </row>
        <row r="28">
          <cell r="B28" t="str">
            <v>Transmisión Eléctrica</v>
          </cell>
        </row>
        <row r="29">
          <cell r="B29" t="str">
            <v>Subtransmisión Eléctrica</v>
          </cell>
        </row>
        <row r="30">
          <cell r="B30" t="str">
            <v>Distribución Eléctrica</v>
          </cell>
        </row>
        <row r="31">
          <cell r="B31" t="str">
            <v>Generación de Energía no Convencional</v>
          </cell>
        </row>
        <row r="32">
          <cell r="B32" t="str">
            <v>Recursos Naturales Energéticos no Renovables</v>
          </cell>
        </row>
        <row r="33">
          <cell r="B33" t="str">
            <v>INTERSUBSECTORIAL TRANSPORTE</v>
          </cell>
        </row>
        <row r="34">
          <cell r="B34" t="str">
            <v>Red Troncal Nacional</v>
          </cell>
        </row>
        <row r="35">
          <cell r="B35" t="str">
            <v>Red Secundaria</v>
          </cell>
        </row>
        <row r="36">
          <cell r="B36" t="str">
            <v>Caminos Vecinales</v>
          </cell>
        </row>
        <row r="37">
          <cell r="B37" t="str">
            <v>Red Urbana</v>
          </cell>
        </row>
        <row r="38">
          <cell r="B38" t="str">
            <v>Transporte Férreo</v>
          </cell>
        </row>
        <row r="39">
          <cell r="B39" t="str">
            <v>Transporte Fluvial</v>
          </cell>
        </row>
        <row r="40">
          <cell r="B40" t="str">
            <v>Transporte Marítimo</v>
          </cell>
        </row>
        <row r="41">
          <cell r="B41" t="str">
            <v>Transporte Aéreo</v>
          </cell>
        </row>
        <row r="42">
          <cell r="B42" t="str">
            <v>INTERSUBSECTORIAL EDUCACION</v>
          </cell>
        </row>
        <row r="43">
          <cell r="B43" t="str">
            <v>Educación Preescolar</v>
          </cell>
        </row>
        <row r="44">
          <cell r="B44" t="str">
            <v>Educación Primaria</v>
          </cell>
        </row>
        <row r="45">
          <cell r="B45" t="str">
            <v>Educación Secundaria</v>
          </cell>
        </row>
        <row r="46">
          <cell r="B46" t="str">
            <v>Capacitación Técnica no Profesional</v>
          </cell>
        </row>
        <row r="47">
          <cell r="B47" t="str">
            <v>Educación Superior</v>
          </cell>
        </row>
        <row r="48">
          <cell r="B48" t="str">
            <v>Educación de Adultos</v>
          </cell>
        </row>
        <row r="49">
          <cell r="B49" t="str">
            <v>Educación Especial</v>
          </cell>
        </row>
        <row r="50">
          <cell r="B50" t="str">
            <v>Recreación, Educación Física y Deporte</v>
          </cell>
        </row>
        <row r="51">
          <cell r="B51" t="str">
            <v>INTERSUBSECTORIAL JUSTICIA</v>
          </cell>
        </row>
        <row r="52">
          <cell r="B52" t="str">
            <v>Rehabilitación de Menores</v>
          </cell>
        </row>
        <row r="53">
          <cell r="B53" t="str">
            <v>Sistema Penitenciario y Carcelario</v>
          </cell>
        </row>
        <row r="54">
          <cell r="B54" t="str">
            <v>Administración de Justicia</v>
          </cell>
        </row>
        <row r="55">
          <cell r="B55" t="str">
            <v>Prevención de la Delincuencia</v>
          </cell>
        </row>
        <row r="56">
          <cell r="B56" t="str">
            <v>Intersubsectorial Medio Ambiente</v>
          </cell>
        </row>
        <row r="57">
          <cell r="B57" t="str">
            <v>Conservación</v>
          </cell>
        </row>
        <row r="58">
          <cell r="B58" t="str">
            <v>Manejo</v>
          </cell>
        </row>
        <row r="59">
          <cell r="B59" t="str">
            <v>Mitigación</v>
          </cell>
        </row>
        <row r="60">
          <cell r="B60" t="str">
            <v>INTERSUBSECTORIAL GOBIERNO</v>
          </cell>
        </row>
        <row r="61">
          <cell r="B61" t="str">
            <v>Atención de Emergencias y Desastres</v>
          </cell>
        </row>
        <row r="62">
          <cell r="B62" t="str">
            <v>Relaciones Exteriores</v>
          </cell>
        </row>
        <row r="63">
          <cell r="B63" t="str">
            <v>INTERSUBSECTORIAL AGROPECUARIO</v>
          </cell>
        </row>
        <row r="64">
          <cell r="B64" t="str">
            <v>Producción y Aprovechamiento Agrícola</v>
          </cell>
        </row>
        <row r="65">
          <cell r="B65" t="str">
            <v>Producción y Aprovechamiento Pecuario</v>
          </cell>
        </row>
        <row r="66">
          <cell r="B66" t="str">
            <v>Producción y Aprovechamiento Forestal</v>
          </cell>
        </row>
        <row r="67">
          <cell r="B67" t="str">
            <v>Pesca y Acuicultura</v>
          </cell>
        </row>
        <row r="68">
          <cell r="B68" t="str">
            <v>Agroindustria</v>
          </cell>
        </row>
        <row r="69">
          <cell r="B69" t="str">
            <v>Comercialización</v>
          </cell>
        </row>
        <row r="70">
          <cell r="B70" t="str">
            <v>Tenencia de la Tierra</v>
          </cell>
        </row>
        <row r="71">
          <cell r="B71" t="str">
            <v>INTERSUBSECTORIAL SANEAMIENTO BASICO</v>
          </cell>
        </row>
        <row r="72">
          <cell r="B72" t="str">
            <v>Acueducto y Alcantarillado</v>
          </cell>
        </row>
        <row r="73">
          <cell r="B73" t="str">
            <v>Manejo y Control de Residuos Sólidos y Líquidos</v>
          </cell>
        </row>
        <row r="74">
          <cell r="B74" t="str">
            <v>INTERSUBSECTORIAL TRABAJO Y SEGURIDAD SOCIAL</v>
          </cell>
        </row>
        <row r="75">
          <cell r="B75" t="str">
            <v>Reglamentación de Trabajo</v>
          </cell>
        </row>
        <row r="76">
          <cell r="B76" t="str">
            <v>Bienestar Social a Trabajadores</v>
          </cell>
        </row>
        <row r="77">
          <cell r="B77" t="str">
            <v>Seguridad Ocupacional</v>
          </cell>
        </row>
        <row r="78">
          <cell r="B78" t="str">
            <v>INTERSUBSECTORIAL VIVIENDA</v>
          </cell>
        </row>
        <row r="79">
          <cell r="B79" t="str">
            <v>Soluciones de Vivienda Rural</v>
          </cell>
        </row>
        <row r="80">
          <cell r="B80" t="str">
            <v>Soluciones de vivienda Urbana</v>
          </cell>
        </row>
        <row r="81">
          <cell r="B81" t="str">
            <v>INTERSUBSECTORIAL DESARROLLO COMUNITARIO</v>
          </cell>
        </row>
        <row r="82">
          <cell r="B82" t="str">
            <v>Asistencia Directa a la Comunidad</v>
          </cell>
        </row>
        <row r="83">
          <cell r="B83" t="str">
            <v>Participación Comunitaria</v>
          </cell>
        </row>
        <row r="84">
          <cell r="B84" t="str">
            <v>Formas Asociativas y Cooperativas</v>
          </cell>
        </row>
        <row r="85">
          <cell r="B85" t="str">
            <v>INTERSUBSECTORIAL ARTE Y CULTURA</v>
          </cell>
        </row>
        <row r="86">
          <cell r="B86" t="str">
            <v xml:space="preserve">Arte </v>
          </cell>
        </row>
        <row r="87">
          <cell r="B87" t="str">
            <v>Cultura</v>
          </cell>
        </row>
      </sheetData>
      <sheetData sheetId="21"/>
      <sheetData sheetId="22">
        <row r="2">
          <cell r="B2" t="str">
            <v>Internacional</v>
          </cell>
          <cell r="L2" t="str">
            <v>Ministerios</v>
          </cell>
          <cell r="M2" t="str">
            <v>Todos</v>
          </cell>
        </row>
        <row r="3">
          <cell r="B3" t="str">
            <v>Nacional</v>
          </cell>
          <cell r="L3" t="str">
            <v>Departamentos Administrativos</v>
          </cell>
          <cell r="M3" t="str">
            <v>Ministerio de Agrícultura y Desarrollo Rural</v>
          </cell>
        </row>
        <row r="4">
          <cell r="B4" t="str">
            <v>Costa Atlántica</v>
          </cell>
          <cell r="L4" t="str">
            <v>Entidades de Control</v>
          </cell>
          <cell r="M4" t="str">
            <v>Ministerio de Ambiente, Vivienda y Desarrollo Territorial</v>
          </cell>
        </row>
        <row r="5">
          <cell r="B5" t="str">
            <v>Occidente</v>
          </cell>
          <cell r="L5" t="str">
            <v>Departamentos</v>
          </cell>
          <cell r="M5" t="str">
            <v>Ministerio de Comercio, Industria y Turismo</v>
          </cell>
        </row>
        <row r="6">
          <cell r="B6" t="str">
            <v>Centro Oriente</v>
          </cell>
          <cell r="L6" t="str">
            <v>Distritos</v>
          </cell>
          <cell r="M6" t="str">
            <v>Ministerio de Comunicaciones</v>
          </cell>
        </row>
        <row r="7">
          <cell r="B7" t="str">
            <v>Orinoquía</v>
          </cell>
          <cell r="L7" t="str">
            <v>Áreas Metropolitanas</v>
          </cell>
          <cell r="M7" t="str">
            <v>Ministerio de Defensa Nacional</v>
          </cell>
        </row>
        <row r="8">
          <cell r="B8" t="str">
            <v>Amazonía</v>
          </cell>
          <cell r="L8" t="str">
            <v>Municipios</v>
          </cell>
          <cell r="M8" t="str">
            <v>Ministerio de Educación Nacional</v>
          </cell>
        </row>
        <row r="9">
          <cell r="B9" t="str">
            <v>Bogotá</v>
          </cell>
          <cell r="L9" t="str">
            <v>Entidades Descentralizadas</v>
          </cell>
          <cell r="M9" t="str">
            <v>Ministerio de Hacienda y Crédito Público</v>
          </cell>
        </row>
        <row r="10">
          <cell r="L10" t="str">
            <v>Entidades Internacionales</v>
          </cell>
          <cell r="M10" t="str">
            <v>Ministerio de La Cultura</v>
          </cell>
        </row>
        <row r="11">
          <cell r="L11" t="str">
            <v>Otras</v>
          </cell>
          <cell r="M11" t="str">
            <v>Ministerio de La Protección Social</v>
          </cell>
        </row>
        <row r="12">
          <cell r="M12" t="str">
            <v>Ministerio de Minas y Energía</v>
          </cell>
        </row>
        <row r="13">
          <cell r="M13" t="str">
            <v>Ministerio de Relaciones Exteriores</v>
          </cell>
        </row>
        <row r="14">
          <cell r="M14" t="str">
            <v>Ministerio de Transporte</v>
          </cell>
        </row>
        <row r="15">
          <cell r="M15" t="str">
            <v>Ministerio del Interior y de Justicia</v>
          </cell>
        </row>
        <row r="18">
          <cell r="D18" t="str">
            <v>Boyacá</v>
          </cell>
        </row>
        <row r="19">
          <cell r="D19" t="str">
            <v>Cundinamarca</v>
          </cell>
        </row>
        <row r="20">
          <cell r="D20" t="str">
            <v>Huila</v>
          </cell>
        </row>
        <row r="21">
          <cell r="D21" t="str">
            <v>Norte de Santander</v>
          </cell>
        </row>
        <row r="22">
          <cell r="D22" t="str">
            <v>Santander</v>
          </cell>
        </row>
        <row r="23">
          <cell r="D23" t="str">
            <v>Tolima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ENA DE VALOR"/>
      <sheetName val="Datos"/>
      <sheetName val="Resumen"/>
      <sheetName val="Presupuesto MGA"/>
      <sheetName val="Presupuesto General"/>
      <sheetName val="Cronograma y Flujo de Fondos"/>
      <sheetName val="PMA"/>
      <sheetName val="GERENCIA (2)"/>
      <sheetName val="FIDUCIA"/>
      <sheetName val="Presupuesto viviendas"/>
      <sheetName val="Presupuesto instituciones"/>
      <sheetName val="Análisis AIU"/>
      <sheetName val="Presupuesto Interventoría"/>
      <sheetName val="Capacitación Técnica"/>
      <sheetName val="Factor Prestacional"/>
      <sheetName val="Factor Multiplicador"/>
      <sheetName val="Gastos de Legalización"/>
      <sheetName val="Mano de Obra"/>
    </sheetNames>
    <sheetDataSet>
      <sheetData sheetId="0"/>
      <sheetData sheetId="1"/>
      <sheetData sheetId="2">
        <row r="11">
          <cell r="B11">
            <v>445</v>
          </cell>
        </row>
        <row r="31">
          <cell r="B31">
            <v>10</v>
          </cell>
        </row>
        <row r="43">
          <cell r="B43">
            <v>455</v>
          </cell>
        </row>
        <row r="47">
          <cell r="G47">
            <v>0.5</v>
          </cell>
        </row>
        <row r="48">
          <cell r="G48">
            <v>2</v>
          </cell>
        </row>
        <row r="49">
          <cell r="G49">
            <v>0.5</v>
          </cell>
        </row>
        <row r="50">
          <cell r="G50">
            <v>2.5</v>
          </cell>
        </row>
        <row r="51">
          <cell r="G51">
            <v>0.5</v>
          </cell>
        </row>
        <row r="52">
          <cell r="G52">
            <v>5</v>
          </cell>
        </row>
        <row r="53">
          <cell r="G53">
            <v>1</v>
          </cell>
        </row>
        <row r="57">
          <cell r="G57">
            <v>12</v>
          </cell>
        </row>
      </sheetData>
      <sheetData sheetId="3"/>
      <sheetData sheetId="4">
        <row r="25">
          <cell r="U25">
            <v>9683359777.0490913</v>
          </cell>
        </row>
        <row r="30">
          <cell r="U30">
            <v>12426216064</v>
          </cell>
        </row>
        <row r="39">
          <cell r="U39">
            <v>15064852840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71">
          <cell r="F71">
            <v>0.22325460893720755</v>
          </cell>
        </row>
        <row r="72">
          <cell r="F72">
            <v>0.01</v>
          </cell>
        </row>
        <row r="73">
          <cell r="F73">
            <v>0.05</v>
          </cell>
        </row>
      </sheetData>
      <sheetData sheetId="12">
        <row r="44">
          <cell r="F44">
            <v>7.8242416416067884E-2</v>
          </cell>
        </row>
      </sheetData>
      <sheetData sheetId="13">
        <row r="28">
          <cell r="H28">
            <v>5.753774731725122E-4</v>
          </cell>
        </row>
      </sheetData>
      <sheetData sheetId="14">
        <row r="31">
          <cell r="L31">
            <v>1.6000333333333332</v>
          </cell>
          <cell r="Z31">
            <v>1.5600333333333332</v>
          </cell>
        </row>
      </sheetData>
      <sheetData sheetId="15">
        <row r="41">
          <cell r="L41">
            <v>1.8930813333333334</v>
          </cell>
          <cell r="Z41">
            <v>1.8466813333333332</v>
          </cell>
        </row>
        <row r="86">
          <cell r="L86">
            <v>1.19712</v>
          </cell>
        </row>
      </sheetData>
      <sheetData sheetId="16"/>
      <sheetData sheetId="17">
        <row r="1">
          <cell r="B1">
            <v>1160000</v>
          </cell>
        </row>
        <row r="2">
          <cell r="B2">
            <v>140606</v>
          </cell>
        </row>
        <row r="96">
          <cell r="B96">
            <v>24.583333333333332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ENA DE VALOR"/>
      <sheetName val="Datos"/>
      <sheetName val="Resumen"/>
      <sheetName val="Presupuesto MGA"/>
      <sheetName val="Cronograma y Flujo de Fondos"/>
      <sheetName val="PMA"/>
      <sheetName val="GERENCIA (2)"/>
      <sheetName val="FIDUCIA"/>
      <sheetName val="Presupuesto viviendas"/>
      <sheetName val="Presupuesto instituciones"/>
      <sheetName val="Presupuesto Interventoría"/>
      <sheetName val="Capacitación Técnica"/>
      <sheetName val="Presupuesto General"/>
      <sheetName val="Análisis AIU"/>
      <sheetName val="Factor Prestacional"/>
      <sheetName val="Factor Multiplicador"/>
      <sheetName val="Gastos de Legalización"/>
      <sheetName val="Mano de Obra"/>
      <sheetName val="6. PPTO Consolidado TAMARA V4"/>
      <sheetName val="GESTION SOCIAL"/>
    </sheetNames>
    <sheetDataSet>
      <sheetData sheetId="0"/>
      <sheetData sheetId="1">
        <row r="2">
          <cell r="E2" t="str">
            <v>INSTALACIÓN DE SOLUCIONES INDIVIDUALES FOTOVOLTAICAS PARA LA GENERACIÓN DE ENERGÍA ELÉCTRICA EN ZONA RURAL DISPERSA DEL MUNICIPIO DE TAMARA, EN EL DEPARTAMENTO DE CASANARE.</v>
          </cell>
        </row>
      </sheetData>
      <sheetData sheetId="2">
        <row r="11">
          <cell r="B11">
            <v>445</v>
          </cell>
        </row>
        <row r="31">
          <cell r="B31">
            <v>10</v>
          </cell>
        </row>
        <row r="43">
          <cell r="B43">
            <v>454</v>
          </cell>
        </row>
        <row r="47">
          <cell r="G47">
            <v>0.5</v>
          </cell>
        </row>
        <row r="48">
          <cell r="G48">
            <v>2</v>
          </cell>
        </row>
        <row r="49">
          <cell r="G49">
            <v>0.5</v>
          </cell>
        </row>
        <row r="50">
          <cell r="G50">
            <v>2.5</v>
          </cell>
        </row>
        <row r="51">
          <cell r="G51">
            <v>0.5</v>
          </cell>
        </row>
        <row r="52">
          <cell r="G52">
            <v>5</v>
          </cell>
        </row>
        <row r="53">
          <cell r="G53">
            <v>1</v>
          </cell>
        </row>
        <row r="57">
          <cell r="G57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F44">
            <v>7.8696666493857967E-2</v>
          </cell>
        </row>
      </sheetData>
      <sheetData sheetId="11">
        <row r="28">
          <cell r="H28">
            <v>5.7871792805516079E-4</v>
          </cell>
        </row>
      </sheetData>
      <sheetData sheetId="12">
        <row r="25">
          <cell r="U25">
            <v>9620983780</v>
          </cell>
        </row>
        <row r="30">
          <cell r="U30">
            <v>12354489905</v>
          </cell>
        </row>
        <row r="39">
          <cell r="U39">
            <v>14985236804</v>
          </cell>
        </row>
      </sheetData>
      <sheetData sheetId="13">
        <row r="71">
          <cell r="F71">
            <v>0.22411919065605856</v>
          </cell>
        </row>
        <row r="72">
          <cell r="F72">
            <v>0.01</v>
          </cell>
        </row>
        <row r="73">
          <cell r="F73">
            <v>0.05</v>
          </cell>
        </row>
      </sheetData>
      <sheetData sheetId="14">
        <row r="31">
          <cell r="L31">
            <v>1.6000333333333332</v>
          </cell>
          <cell r="Z31">
            <v>1.5600333333333332</v>
          </cell>
        </row>
      </sheetData>
      <sheetData sheetId="15">
        <row r="41">
          <cell r="L41">
            <v>1.8930813333333334</v>
          </cell>
          <cell r="Z41">
            <v>1.8466813333333332</v>
          </cell>
        </row>
        <row r="86">
          <cell r="L86">
            <v>1.19712</v>
          </cell>
        </row>
      </sheetData>
      <sheetData sheetId="16"/>
      <sheetData sheetId="17">
        <row r="1">
          <cell r="B1">
            <v>1160000</v>
          </cell>
        </row>
        <row r="2">
          <cell r="B2">
            <v>140606</v>
          </cell>
        </row>
        <row r="90">
          <cell r="B90">
            <v>24.583333333333332</v>
          </cell>
        </row>
      </sheetData>
      <sheetData sheetId="18" refreshError="1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o de Obra"/>
      <sheetName val="CADENA VALOR"/>
      <sheetName val="GESTION SOCIAL"/>
      <sheetName val="PMA"/>
      <sheetName val="GERENCIA (2)"/>
      <sheetName val="FIDUCIA"/>
      <sheetName val="MATERIALES"/>
      <sheetName val="PRESUPUESTO"/>
      <sheetName val="A.P.U."/>
      <sheetName val="FLUJO DE FONDOS"/>
      <sheetName val="AIU Proyecto"/>
      <sheetName val="Nomina"/>
      <sheetName val="Presup Interventoría"/>
      <sheetName val="Apoyo a la Supervisión"/>
      <sheetName val="Gestión Social"/>
      <sheetName val="Rendimiento Actividades"/>
      <sheetName val="Esp. Tec."/>
      <sheetName val="PRESUPUESTO MG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F5">
            <v>5019826</v>
          </cell>
        </row>
      </sheetData>
      <sheetData sheetId="5" refreshError="1"/>
      <sheetData sheetId="6" refreshError="1"/>
      <sheetData sheetId="7">
        <row r="41">
          <cell r="K41">
            <v>13111727157</v>
          </cell>
        </row>
      </sheetData>
      <sheetData sheetId="8" refreshError="1"/>
      <sheetData sheetId="9">
        <row r="43">
          <cell r="E43">
            <v>360</v>
          </cell>
        </row>
      </sheetData>
      <sheetData sheetId="10" refreshError="1"/>
      <sheetData sheetId="11">
        <row r="3">
          <cell r="X3">
            <v>30000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>
        <row r="1">
          <cell r="T1" t="str">
            <v>Obligatorio</v>
          </cell>
        </row>
        <row r="2">
          <cell r="T2" t="str">
            <v>Opcional</v>
          </cell>
        </row>
      </sheetData>
      <sheetData sheetId="5"/>
      <sheetData sheetId="6">
        <row r="2">
          <cell r="B2" t="str">
            <v>Investigación básica</v>
          </cell>
        </row>
        <row r="3">
          <cell r="B3" t="str">
            <v>Investigación aplicada</v>
          </cell>
        </row>
        <row r="4">
          <cell r="B4" t="str">
            <v>Desarrollo experimental</v>
          </cell>
        </row>
        <row r="5">
          <cell r="B5" t="str">
            <v>Formación de doctorado</v>
          </cell>
        </row>
        <row r="6">
          <cell r="B6" t="str">
            <v>Formación de maestría</v>
          </cell>
        </row>
        <row r="7">
          <cell r="B7" t="str">
            <v>Formación de especialización</v>
          </cell>
        </row>
        <row r="8">
          <cell r="B8" t="str">
            <v>Formación permanente y organizada de científicos e ingenieros</v>
          </cell>
        </row>
        <row r="9">
          <cell r="B9" t="str">
            <v>Formación tecnológica y técnica</v>
          </cell>
        </row>
        <row r="10">
          <cell r="B10" t="str">
            <v>Actividades de ciencia y tecnología en bibliotecas</v>
          </cell>
        </row>
        <row r="11">
          <cell r="B11" t="str">
            <v>Actividades de ciencia y tecnología en museos</v>
          </cell>
        </row>
        <row r="12">
          <cell r="B12" t="str">
            <v>Publicaciones de ciencia y tecnología</v>
          </cell>
        </row>
        <row r="13">
          <cell r="B13" t="str">
            <v>Recolección sistemática de datos sobre fenómenos, parámetros y recursos naturales</v>
          </cell>
        </row>
        <row r="14">
          <cell r="B14" t="str">
            <v>Prospección, localización y determinación de recursos naturales (petroleros, mineros, hidrológicos, etc)</v>
          </cell>
        </row>
        <row r="15">
          <cell r="B15" t="str">
            <v>Recolección sistemática de datos sobre fenómenos sociales, económicos y humanos</v>
          </cell>
        </row>
        <row r="16">
          <cell r="B16" t="str">
            <v>Ensayos, normalización, metrología y control de calidad</v>
          </cell>
        </row>
        <row r="17">
          <cell r="B17" t="str">
            <v>Servicios de asesoría, consultoría y asistencia técnica</v>
          </cell>
        </row>
        <row r="18">
          <cell r="B18" t="str">
            <v>Actividades de registro, estudio y otorgamiento de patentes y licencias a cargo de organismos públicos</v>
          </cell>
        </row>
        <row r="19">
          <cell r="B19" t="str">
            <v>Desarrollo o adquisición de sistemas de información, software o tecnologías de comunicación</v>
          </cell>
        </row>
        <row r="20">
          <cell r="B20" t="str">
            <v>Innovación de productos</v>
          </cell>
        </row>
        <row r="21">
          <cell r="B21" t="str">
            <v>Innovación de procesos</v>
          </cell>
        </row>
        <row r="22">
          <cell r="B22" t="str">
            <v>Innovación organizacional.</v>
          </cell>
        </row>
        <row r="23">
          <cell r="B23" t="str">
            <v>Innovación en comercialización</v>
          </cell>
        </row>
        <row r="24">
          <cell r="B24" t="str">
            <v>Diseño de maquinaria nueva, ingeniería industrial y puesta en marcha de producción</v>
          </cell>
        </row>
        <row r="25">
          <cell r="B25" t="str">
            <v>Adquisición de maquinaria y equipos de desempeño tecnológico (incluso software integrado)</v>
          </cell>
        </row>
        <row r="26">
          <cell r="B26" t="str">
            <v>Adquisición de tecnología externa en forma de patentes, inventos no patentados, licencias, divulgaciones del know how, diseños, marcas de fabrica, patrones y servicios de computación</v>
          </cell>
        </row>
        <row r="27">
          <cell r="B27" t="str">
            <v>El proyecto no realizará ninguna actividad de ciencia y tecnología o innovación</v>
          </cell>
        </row>
      </sheetData>
      <sheetData sheetId="7">
        <row r="2">
          <cell r="B2" t="str">
            <v>Plazas laborales directas</v>
          </cell>
        </row>
        <row r="3">
          <cell r="B3" t="str">
            <v>Plazas laborales indirectas</v>
          </cell>
        </row>
        <row r="4">
          <cell r="B4" t="str">
            <v>Plazas laborales formales</v>
          </cell>
        </row>
        <row r="5">
          <cell r="B5" t="str">
            <v>Plazas laborales no formales</v>
          </cell>
        </row>
        <row r="6">
          <cell r="B6" t="str">
            <v>Plazas laborales de mano de obra calificada</v>
          </cell>
        </row>
        <row r="7">
          <cell r="B7" t="str">
            <v>Plazas laborales de mano de obra no calificada</v>
          </cell>
        </row>
        <row r="8">
          <cell r="B8" t="str">
            <v>Plazas laborales de mano de obra nacional</v>
          </cell>
        </row>
        <row r="9">
          <cell r="B9" t="str">
            <v>Plazas laborales de mano de obra extranjera</v>
          </cell>
        </row>
        <row r="10">
          <cell r="B10" t="str">
            <v>Generación de poder adquisitivo</v>
          </cell>
        </row>
        <row r="11">
          <cell r="B11" t="str">
            <v>Variación del costo de generación plaza de empleo</v>
          </cell>
        </row>
        <row r="12">
          <cell r="B12" t="str">
            <v>Variación en la generación de poder adquisitivo</v>
          </cell>
        </row>
        <row r="14">
          <cell r="B14" t="str">
            <v>Impacto laboral del sector</v>
          </cell>
        </row>
        <row r="15">
          <cell r="B15" t="str">
            <v>Gestión del impacto laboral del sector</v>
          </cell>
        </row>
      </sheetData>
      <sheetData sheetId="8"/>
      <sheetData sheetId="9">
        <row r="1">
          <cell r="A1" t="str">
            <v>ampere</v>
          </cell>
        </row>
        <row r="2">
          <cell r="A2" t="str">
            <v>ampere sobre metro</v>
          </cell>
        </row>
        <row r="3">
          <cell r="A3" t="str">
            <v>bytes sobre segundo</v>
          </cell>
        </row>
        <row r="4">
          <cell r="A4" t="str">
            <v>candela</v>
          </cell>
        </row>
        <row r="5">
          <cell r="A5" t="str">
            <v>candela sobre metro cuadrado</v>
          </cell>
        </row>
        <row r="6">
          <cell r="A6" t="str">
            <v>coulomb</v>
          </cell>
        </row>
        <row r="7">
          <cell r="A7" t="str">
            <v>día</v>
          </cell>
        </row>
        <row r="8">
          <cell r="A8" t="str">
            <v>esterradián</v>
          </cell>
        </row>
        <row r="9">
          <cell r="A9" t="str">
            <v>farad</v>
          </cell>
        </row>
        <row r="10">
          <cell r="A10" t="str">
            <v>grado</v>
          </cell>
        </row>
        <row r="11">
          <cell r="A11" t="str">
            <v>hectárea</v>
          </cell>
        </row>
        <row r="12">
          <cell r="A12" t="str">
            <v>henrio</v>
          </cell>
        </row>
        <row r="13">
          <cell r="A13" t="str">
            <v>hertz</v>
          </cell>
        </row>
        <row r="14">
          <cell r="A14" t="str">
            <v>hora</v>
          </cell>
        </row>
        <row r="15">
          <cell r="A15" t="str">
            <v>Joule</v>
          </cell>
        </row>
        <row r="16">
          <cell r="A16" t="str">
            <v>joule sobre Kelvin</v>
          </cell>
        </row>
        <row r="17">
          <cell r="A17" t="str">
            <v>joule sobre kilogramo Kelvin</v>
          </cell>
        </row>
        <row r="18">
          <cell r="A18" t="str">
            <v>kelvin</v>
          </cell>
        </row>
        <row r="19">
          <cell r="A19" t="str">
            <v>kilogramo</v>
          </cell>
        </row>
        <row r="20">
          <cell r="A20" t="str">
            <v>kilogramo entre metro cúbico</v>
          </cell>
        </row>
        <row r="21">
          <cell r="A21" t="str">
            <v>Kilometro</v>
          </cell>
        </row>
        <row r="22">
          <cell r="A22" t="str">
            <v>Kilometro sobre hora</v>
          </cell>
        </row>
        <row r="23">
          <cell r="A23" t="str">
            <v>Kilometro Cuadrado</v>
          </cell>
        </row>
        <row r="24">
          <cell r="A24" t="str">
            <v>Kilowatt</v>
          </cell>
        </row>
        <row r="25">
          <cell r="A25" t="str">
            <v>Kilowatthora</v>
          </cell>
        </row>
        <row r="26">
          <cell r="A26" t="str">
            <v>litro</v>
          </cell>
        </row>
        <row r="27">
          <cell r="A27" t="str">
            <v>lumen</v>
          </cell>
        </row>
        <row r="28">
          <cell r="A28" t="str">
            <v>lux</v>
          </cell>
        </row>
        <row r="29">
          <cell r="A29" t="str">
            <v>metro</v>
          </cell>
        </row>
        <row r="30">
          <cell r="A30" t="str">
            <v>metro a la menos uno </v>
          </cell>
        </row>
        <row r="31">
          <cell r="A31" t="str">
            <v>metro cuadrado</v>
          </cell>
        </row>
        <row r="32">
          <cell r="A32" t="str">
            <v>metro cuadrado sobre segundo</v>
          </cell>
        </row>
        <row r="33">
          <cell r="A33" t="str">
            <v>metro cúbico</v>
          </cell>
        </row>
        <row r="34">
          <cell r="A34" t="str">
            <v>metro sobre segundo</v>
          </cell>
        </row>
        <row r="35">
          <cell r="A35" t="str">
            <v>metro sobre segundo al cuadrado</v>
          </cell>
        </row>
        <row r="36">
          <cell r="A36" t="str">
            <v>minuto</v>
          </cell>
        </row>
        <row r="37">
          <cell r="A37" t="str">
            <v>ml</v>
          </cell>
        </row>
        <row r="38">
          <cell r="A38" t="str">
            <v>mol</v>
          </cell>
        </row>
        <row r="39">
          <cell r="A39" t="str">
            <v>Mw</v>
          </cell>
        </row>
        <row r="40">
          <cell r="A40" t="str">
            <v>newton</v>
          </cell>
        </row>
        <row r="41">
          <cell r="A41" t="str">
            <v>newton-segundo sobre metro cuadrado</v>
          </cell>
        </row>
        <row r="42">
          <cell r="A42" t="str">
            <v>número</v>
          </cell>
        </row>
        <row r="43">
          <cell r="A43" t="str">
            <v>ohm</v>
          </cell>
        </row>
        <row r="44">
          <cell r="A44" t="str">
            <v>Pacientes sobre día</v>
          </cell>
        </row>
        <row r="45">
          <cell r="A45" t="str">
            <v>pascal</v>
          </cell>
        </row>
        <row r="46">
          <cell r="A46" t="str">
            <v>radián</v>
          </cell>
        </row>
        <row r="47">
          <cell r="A47" t="str">
            <v>radián sobre segundo al cuadrado</v>
          </cell>
        </row>
        <row r="48">
          <cell r="A48" t="str">
            <v>radián sobre segundo </v>
          </cell>
        </row>
        <row r="49">
          <cell r="A49" t="str">
            <v>segundo</v>
          </cell>
        </row>
        <row r="50">
          <cell r="A50" t="str">
            <v>siemens</v>
          </cell>
        </row>
        <row r="51">
          <cell r="A51" t="str">
            <v>tesla </v>
          </cell>
        </row>
        <row r="52">
          <cell r="A52" t="str">
            <v>tonelada</v>
          </cell>
        </row>
        <row r="53">
          <cell r="A53" t="str">
            <v>volt</v>
          </cell>
        </row>
        <row r="54">
          <cell r="A54" t="str">
            <v>volt sobre metro</v>
          </cell>
        </row>
        <row r="55">
          <cell r="A55" t="str">
            <v>waner</v>
          </cell>
        </row>
        <row r="56">
          <cell r="A56" t="str">
            <v>watt</v>
          </cell>
        </row>
        <row r="57">
          <cell r="A57" t="str">
            <v>watt sobre estéreo-radián</v>
          </cell>
        </row>
        <row r="58">
          <cell r="A58" t="str">
            <v>watt sobre metro Kelvin</v>
          </cell>
        </row>
      </sheetData>
      <sheetData sheetId="10">
        <row r="2">
          <cell r="B2" t="str">
            <v>01000000 SECTOR DEFENSA Y SEGURIDAD</v>
          </cell>
        </row>
        <row r="3">
          <cell r="B3" t="str">
            <v>0100P001 CAPACIDAD DE VIGILANCIA COSTERA</v>
          </cell>
        </row>
        <row r="4">
          <cell r="B4" t="str">
            <v>0100P002 CUMPLIMIENTO DE LA PROGRAMACION DE UNIDADES</v>
          </cell>
        </row>
        <row r="5">
          <cell r="B5" t="str">
            <v>02000000 SECTOR INDUSTRIA COMERCIO EXTERIOR</v>
          </cell>
        </row>
        <row r="6">
          <cell r="B6" t="str">
            <v>0200P001 EXPORTACIONES REALIZADAS</v>
          </cell>
        </row>
        <row r="7">
          <cell r="B7" t="str">
            <v>03000000 SECTOR SALUD</v>
          </cell>
        </row>
        <row r="8">
          <cell r="B8" t="str">
            <v>0300P001 AFILIADOS AL REGIMEN CONTRIBUTIVO</v>
          </cell>
        </row>
        <row r="9">
          <cell r="B9" t="str">
            <v>0300P002 AFILIADOS AL REGIMEN SUBSIDIADO (SISBEN 1 Y 2)</v>
          </cell>
        </row>
        <row r="10">
          <cell r="B10" t="str">
            <v>0300P003 AFILIADOS AL REGIMEN SUBSIDIADO NO POBRES</v>
          </cell>
        </row>
        <row r="11">
          <cell r="B11" t="str">
            <v>0300P004 AFILIADOS EN EL REGIMEN SUBSIDIADO QUE PRESENTAN MULTIPLE AFILIACION</v>
          </cell>
        </row>
        <row r="12">
          <cell r="B12" t="str">
            <v>0300P005 SUBSIDIOS DESTINADOS A LA COBERTURA DE DEMANDA</v>
          </cell>
        </row>
        <row r="13">
          <cell r="B13" t="str">
            <v>0300P006 GASTO EN INVESTIGACION CIENTIFICA DENTRO DEL TOTAL DE GASTOS EN SALUD</v>
          </cell>
        </row>
        <row r="14">
          <cell r="B14" t="str">
            <v>0300P007 INVESTIGACIONES DESARROLLADAS</v>
          </cell>
        </row>
        <row r="15">
          <cell r="B15" t="str">
            <v>0300P008 AREA EN HOSPITALES REMODELADA</v>
          </cell>
        </row>
        <row r="16">
          <cell r="B16" t="str">
            <v>0300P009 AREA EN HOSPITALES CONSTRUIDA</v>
          </cell>
        </row>
        <row r="17">
          <cell r="B17" t="str">
            <v>0300P010 INVESTIGACIONES REALIZADAS</v>
          </cell>
        </row>
        <row r="18">
          <cell r="B18" t="str">
            <v>0300P011 ASESORIAS CONTRATADAS</v>
          </cell>
        </row>
        <row r="19">
          <cell r="B19" t="str">
            <v>0300P012 CAPACITACIONES REALIZADAS</v>
          </cell>
        </row>
        <row r="20">
          <cell r="B20" t="str">
            <v>0300P013 CHARLAS REALIZADAS</v>
          </cell>
        </row>
        <row r="21">
          <cell r="B21" t="str">
            <v>0300P014 COMERCIALES INSTITUCIONALES REALIZADOS</v>
          </cell>
        </row>
        <row r="22">
          <cell r="B22" t="str">
            <v>0300P015 EQUIPOS ADECUADOS</v>
          </cell>
        </row>
        <row r="23">
          <cell r="B23" t="str">
            <v>0300P016 PERSONAS CON ANTICUERPOS VIH ENCONTRADOS EN EXAMENES</v>
          </cell>
        </row>
        <row r="24">
          <cell r="B24" t="str">
            <v>0300P017 SEMINARIOS DE EDUCACION SOBRE EL VIH</v>
          </cell>
        </row>
        <row r="25">
          <cell r="B25" t="str">
            <v>0300P018 CASOS DE SIDA TRATADOS</v>
          </cell>
        </row>
        <row r="26">
          <cell r="B26" t="str">
            <v>0300P019 RESULTADOS POSITIVOS CIERTOS / FALSOS PARA EL VIH</v>
          </cell>
        </row>
        <row r="27">
          <cell r="B27" t="str">
            <v>0300P020 PLAN DE LA COMUNIDAD PARA CONTROLAR LA PROPAGACION DEL VIH</v>
          </cell>
        </row>
        <row r="28">
          <cell r="B28" t="str">
            <v>0300P021 ACTITUD DE LOS ENFERMOS DE VIH FRENTE A LAS ACTIVIDADES DE REHABILITACION SICOLOGICA</v>
          </cell>
        </row>
        <row r="29">
          <cell r="B29" t="str">
            <v>0300P022 GASTOS FUNCIONAMIENTO O INVERSION</v>
          </cell>
        </row>
        <row r="30">
          <cell r="B30" t="str">
            <v>0300P023 PACIENTES ADMITIDOS EN EL PROGRAMA CUIDADOS DE LA MADRE Y EL NIÑO</v>
          </cell>
        </row>
        <row r="31">
          <cell r="B31" t="str">
            <v>0300P024 PROMEDIO MENSUAL DE VISITAS CLINICAS</v>
          </cell>
        </row>
        <row r="32">
          <cell r="B32" t="str">
            <v>0300P025 MADRES PRENATALES O POS NATALES CONTACTADAS</v>
          </cell>
        </row>
        <row r="33">
          <cell r="B33" t="str">
            <v>0300P026 MUJERES EMBARAZADAS QUE RECIBEN CUIDADO EN EL PRIMER TRIMESTRE</v>
          </cell>
        </row>
        <row r="34">
          <cell r="B34" t="str">
            <v>0300P027 PACIENTES QUE RECIBEN SERVICIO DE PLANIFICACION FAMILIAR</v>
          </cell>
        </row>
        <row r="35">
          <cell r="B35" t="str">
            <v>0300P028 TIEMPO EN HORAS TERAPIA EN TALLERES DE VIOLACION</v>
          </cell>
        </row>
        <row r="36">
          <cell r="B36" t="str">
            <v>0300P029 PACIENTES QUE HAN RECIBIDO TALLERES DE MANEJO DEL ESTRES</v>
          </cell>
        </row>
        <row r="37">
          <cell r="B37" t="str">
            <v>0300P030 PROGRAMAS DE CAPACITACION PARA LA PREVENCION</v>
          </cell>
        </row>
        <row r="38">
          <cell r="B38" t="str">
            <v>0300P031 TALLERES SOBRE EL MALTRATO INFANTIL Y SESIONES DE TERAPIA.</v>
          </cell>
        </row>
        <row r="39">
          <cell r="B39" t="str">
            <v>0300P032 ADMISIONES DE PACIENTES</v>
          </cell>
        </row>
        <row r="40">
          <cell r="B40" t="str">
            <v>0300P033 PACIENTES ATENDIDOS PROMEDIO POR DIA</v>
          </cell>
        </row>
        <row r="41">
          <cell r="B41" t="str">
            <v>0300P035 POBLACION AFILIADA AL SISTEMA GENERAL DE SEGURIDAD EN SALUD</v>
          </cell>
        </row>
        <row r="42">
          <cell r="B42" t="str">
            <v>0300P036 POBLACION POBRE NO AFILIADA AL SISTEMA GENERAL DE SEGURIDAD SOCIAL EN SALUD</v>
          </cell>
        </row>
        <row r="43">
          <cell r="B43" t="str">
            <v>0300P037 VARIACION DEL MONTO DE LOS RECURSOS DESTINADOS A LA AFILIACION DEL REGIMEN SUBSIDIADO</v>
          </cell>
        </row>
        <row r="44">
          <cell r="B44" t="str">
            <v>0300P038 VARIACION DEL NRO DE INVESTIGACIONES DESARROLLADAS</v>
          </cell>
        </row>
        <row r="45">
          <cell r="B45" t="str">
            <v>0300P039 VARIACION DEL AREA DE COSNTRUCCION HOSPITALARIA EN LA ZONA RURAL DE INTERMEDIO Y ALTO RIESGO SISMICO</v>
          </cell>
        </row>
        <row r="46">
          <cell r="B46" t="str">
            <v>0300P040 VARIACION DEL AREA DE COSNTRUCCION HOSPITALARIA EN LA ZONA URBANA DE INTERMEDIO Y ALTO RIESGO SISMICO</v>
          </cell>
        </row>
        <row r="47">
          <cell r="B47" t="str">
            <v>0300P041 VARIACION EN EL NRO DE ASESORIAS CONTRATADAS PARA MEJORAR EL SERVICIO</v>
          </cell>
        </row>
        <row r="48">
          <cell r="B48" t="str">
            <v>0300P042 VARIACION EN EL NRO DE CAPACITACIONES MEDICAS REALIZADAS</v>
          </cell>
        </row>
        <row r="49">
          <cell r="B49" t="str">
            <v>0300P043 VARIACION EN EL NRO DE EQUIPOS MEDICOS E INFORMATICOS QUE SE HAN ADQUIRIDO</v>
          </cell>
        </row>
        <row r="50">
          <cell r="B50" t="str">
            <v>0300P044 METROS CUADRADOS CONSTRUIDOS NUEVOS</v>
          </cell>
        </row>
        <row r="51">
          <cell r="B51" t="str">
            <v>0300P045 METROS CUADRADOS ADECUADOS</v>
          </cell>
        </row>
        <row r="52">
          <cell r="B52" t="str">
            <v>0300P046 ADQUISICION EQUIPOS DE LABORATORIO</v>
          </cell>
        </row>
        <row r="53">
          <cell r="B53" t="str">
            <v>0300P047 ADQUISICION  EQUIPOS DE SISTEMATIZACION Y COMUNICACION</v>
          </cell>
        </row>
        <row r="54">
          <cell r="B54" t="str">
            <v>0300P048 CURSOS DE CAPACITACION ENTIDADES TERRITORIALES</v>
          </cell>
        </row>
        <row r="55">
          <cell r="B55" t="str">
            <v>0300P049 ASESORIAS DE ASISTENCIA TECNICA A LABORATORIOS DE SALUD PUBLICA</v>
          </cell>
        </row>
        <row r="56">
          <cell r="B56" t="str">
            <v>0300P050 EMISION CONCEPTO DE CALIDAD LOTE A LOTE DE VACUNAS Y SUEROS DE ORIGEN ANIMAL</v>
          </cell>
        </row>
        <row r="57">
          <cell r="B57" t="str">
            <v>0300P051 CAPACIDAD RESPUESTA REGISTROS</v>
          </cell>
        </row>
        <row r="58">
          <cell r="B58" t="str">
            <v>0300P053 VISITAS DE VIGILANCIA Y CONTROL DE CALIDAD DE LOS PRODUCTOS DE COMPETENCIA</v>
          </cell>
        </row>
        <row r="59">
          <cell r="B59" t="str">
            <v>0300P054 VISITAS DE BUENAS PRACTICAS DE MANUFACTURA</v>
          </cell>
        </row>
        <row r="60">
          <cell r="B60" t="str">
            <v>0300P055 ANALISIS DE CONTROL DE CALIDAD FISICO QUIMICOS Y MICROBIOLOGICOS REALIZADOS</v>
          </cell>
        </row>
        <row r="61">
          <cell r="B61" t="str">
            <v>0300P056 REUNIONES TECNICO-CIENTIFICAS DE LA COMISION REVISORA</v>
          </cell>
        </row>
        <row r="62">
          <cell r="B62" t="str">
            <v>0300P057 CONSULTAS Y CONCEPTOS TECNICOS CIENTIFICOS EVALUADOS Y RESUELTOS</v>
          </cell>
        </row>
        <row r="63">
          <cell r="B63" t="str">
            <v>04000000 SECTOR COMUNICACIONES</v>
          </cell>
        </row>
        <row r="64">
          <cell r="B64" t="str">
            <v>0400P001 LOCALIDADES CON SERVICIO DE TELEFONIA COMUNITARIA</v>
          </cell>
        </row>
        <row r="65">
          <cell r="B65" t="str">
            <v>0400P002 LINEAS TELEFONICAS POR REGION.</v>
          </cell>
        </row>
        <row r="66">
          <cell r="B66" t="str">
            <v>0400P003 LINEAS TELEFONICAS EN LA REGION CON MAYOR DENSIDAD TELEFONICA</v>
          </cell>
        </row>
        <row r="67">
          <cell r="B67" t="str">
            <v>0400P004 LINEAS TELEFONICAS EN LA REGION CON MENOR DENSIDAD TELEFONICA</v>
          </cell>
        </row>
        <row r="68">
          <cell r="B68" t="str">
            <v>0400P005 ATENCION EN INSTALACION DE LINEAS POR LOCALIDAD</v>
          </cell>
        </row>
        <row r="69">
          <cell r="B69" t="str">
            <v>0400P006 COMPUTADORES CONECTADOS A INTERNET</v>
          </cell>
        </row>
        <row r="70">
          <cell r="B70" t="str">
            <v>0400P007 ATENCION DE SOLICITUDES DE BUSQUEDA DE DOCUMENTOS EN FORMA INMEDIATA</v>
          </cell>
        </row>
        <row r="71">
          <cell r="B71" t="str">
            <v>0400P008 HARDWARE CON MANTENIMIENTO</v>
          </cell>
        </row>
        <row r="72">
          <cell r="B72" t="str">
            <v>0400P009 OPERADORES DE SERVICIOS DE TELECOMUNICACIONES CONTROLADOS</v>
          </cell>
        </row>
        <row r="73">
          <cell r="B73" t="str">
            <v>0400P010 FUNCIONARIOS CAPACITADOS POR AREA</v>
          </cell>
        </row>
        <row r="74">
          <cell r="B74" t="str">
            <v>0400P011 FUNCIONARIOS CAPACITADOS POR MES</v>
          </cell>
        </row>
        <row r="75">
          <cell r="B75" t="str">
            <v>0400P012 EQUIPOS EXISTENTES PARA EL SISTEMA DE GESTION DEL ESPECTRO</v>
          </cell>
        </row>
        <row r="76">
          <cell r="B76" t="str">
            <v>0400P013 EQUIPOS ADQUIRIDOS PARA EL SISTEMA DE GESTION DEL ESPECTRO</v>
          </cell>
        </row>
        <row r="77">
          <cell r="B77" t="str">
            <v>0400P014 ENVIOS DE CORREO SOCIAL</v>
          </cell>
        </row>
        <row r="78">
          <cell r="B78" t="str">
            <v>0400P015 PUNTOS DE TELEFONIA RURAL COMUNITARIA</v>
          </cell>
        </row>
        <row r="79">
          <cell r="B79" t="str">
            <v>0400P016 PUNTOS DE ACCESO COMUNITARIO INSTALADOS</v>
          </cell>
        </row>
        <row r="80">
          <cell r="B80" t="str">
            <v>0400P017 TELEFONOS PUBLICOS PARA SORDOS INSTALADOS</v>
          </cell>
        </row>
        <row r="81">
          <cell r="B81" t="str">
            <v>0400P018 MUNICIPIOS CUBIERTOS CON CAPACITACION A RADIO COMUNITARIA</v>
          </cell>
        </row>
        <row r="82">
          <cell r="B82" t="str">
            <v>0400P019 EQUIPOS REACONDICIONADOS POR EL PROGRAMA COMPUTADORES PARA EDUCAR</v>
          </cell>
        </row>
        <row r="83">
          <cell r="B83" t="str">
            <v>0400P020 TRANSMISORES EN FUNCIONAMIENTO DE LA RADIODIFUSORA NACIONAL DE COLOMBIA</v>
          </cell>
        </row>
        <row r="84">
          <cell r="B84" t="str">
            <v>05000000 SECTOR MINAS Y ENERGIA</v>
          </cell>
        </row>
        <row r="85">
          <cell r="B85" t="str">
            <v>0500P001 MINAS REPORTADAS EN EXPLOTACION</v>
          </cell>
        </row>
        <row r="86">
          <cell r="B86" t="str">
            <v>0500P002 POZOS EN PRODUCCION</v>
          </cell>
        </row>
        <row r="87">
          <cell r="B87" t="str">
            <v>0500P003 YACIMIENTOS DE GAS EN PRODUCCION</v>
          </cell>
        </row>
        <row r="88">
          <cell r="B88" t="str">
            <v>0500P004 GASEODUCTOS PARA DISTRIBUCION CONSTRUIDOS</v>
          </cell>
        </row>
        <row r="89">
          <cell r="B89" t="str">
            <v>0500P005 GASEODUCTOS PARA TRANSPORTE CONSTRUIDOS</v>
          </cell>
        </row>
        <row r="90">
          <cell r="B90" t="str">
            <v>0500P006 CAPACIDAD O POTENCIA TOTAL QUE PUEDEN GENERAR LAS ELECTRIFICADORAS DEL PAIS</v>
          </cell>
        </row>
        <row r="91">
          <cell r="B91" t="str">
            <v>0500P007 CAPACIDAD O POTENCIA TOTAL ANUAL REPORTADA</v>
          </cell>
        </row>
        <row r="92">
          <cell r="B92" t="str">
            <v>0500P008 CAPACIDAD O POTENCIA TOTAL ANUAL CONSUMIDA</v>
          </cell>
        </row>
        <row r="93">
          <cell r="B93" t="str">
            <v>0500P009 ACTUALIZACION DEL DOCUMENTO CADENA DEL GAS NATURAL</v>
          </cell>
        </row>
        <row r="94">
          <cell r="B94" t="str">
            <v>0500P010 ACTUALIZACION DEL DOCUMENTO DE PROYECCIONES DE DEMANDA DE ENERGIA</v>
          </cell>
        </row>
        <row r="95">
          <cell r="B95" t="str">
            <v>0500P011 ACTUALIZACION DEL DOCUMENTO PLAN DE EXPANSION ELECTRICA, PEN</v>
          </cell>
        </row>
        <row r="96">
          <cell r="B96" t="str">
            <v>0500P012 ACTUALIZACION DEL DOCUMENTO PLAN DE EXPANSION DE LA GENERACION Y TRANSMISION</v>
          </cell>
        </row>
        <row r="97">
          <cell r="B97" t="str">
            <v>0500P013 ACTUALIZACION DEL DOCUMENTO PLAN INDICATIVO DE EXPANSION DE COBERTURA DE ELECTRICIDAD</v>
          </cell>
        </row>
        <row r="98">
          <cell r="B98" t="str">
            <v>0500P014 ACTUALIZACION DEL DOCUMENTO DE CAPACITACION Y DIFUSION URE</v>
          </cell>
        </row>
        <row r="99">
          <cell r="B99" t="str">
            <v>0500P015 ACTUALIZACION DEL DOCUMENTO ESTIMACION DE LOS COSTOS DE GESTION AMBIENTAL E INDICADORES DE IMPACTO POTENCIAL DE LA EXPANSION ENERGETICA</v>
          </cell>
        </row>
        <row r="100">
          <cell r="B100" t="str">
            <v>0500P016 INFORMES PRESENTADOS</v>
          </cell>
        </row>
        <row r="101">
          <cell r="B101" t="str">
            <v>0500P017 GAS (VOLUMEN) EXPORTADO</v>
          </cell>
        </row>
        <row r="102">
          <cell r="B102" t="str">
            <v>0500P018 VARIACION DE LOS PRECIOS DE BOLSA</v>
          </cell>
        </row>
        <row r="103">
          <cell r="B103" t="str">
            <v>0500P019 VARIACION (PESOS) DE LAS EXPORTACIONES DE GAS</v>
          </cell>
        </row>
        <row r="104">
          <cell r="B104" t="str">
            <v>0500P020 SEGUIMIENTO AL PROGRAMA CONOCE</v>
          </cell>
        </row>
        <row r="105">
          <cell r="B105" t="str">
            <v>0500P021 CARGOS DE TRANSMISION</v>
          </cell>
        </row>
        <row r="106">
          <cell r="B106" t="str">
            <v>0500P022 INGRESOS A LA PAGINA WEB DE LA COMISION DE REGULACION DE ENERGIA Y GAS, CREG</v>
          </cell>
        </row>
        <row r="107">
          <cell r="B107" t="str">
            <v>0500P023 CONSULTAS PRESENTADAS A LA COMISION DE REGULACION DE ENERGIA Y GAS, CREG POR PARTE DE LOS USUARIOS</v>
          </cell>
        </row>
        <row r="108">
          <cell r="B108" t="str">
            <v>0500P024 NUEVAS EMPRESAS COMPETITIVAS DE GAS</v>
          </cell>
        </row>
        <row r="109">
          <cell r="B109" t="str">
            <v>0500P025 SOBRECOSTOS DE GENERADORES TERMOELECTRICOS</v>
          </cell>
        </row>
        <row r="110">
          <cell r="B110" t="str">
            <v>0500P026 LINEAS DE TRANSMISION DE ENERGIA CONSTRUIDAS</v>
          </cell>
        </row>
        <row r="111">
          <cell r="B111" t="str">
            <v>0500P027 LINEAS DE DISTRIBUCION DE ENERGIA CONSTRUIDAS</v>
          </cell>
        </row>
        <row r="112">
          <cell r="B112" t="str">
            <v>0500P028 ENERGIA ELECTRICA QUE ENTRA AL SISTEMA</v>
          </cell>
        </row>
        <row r="113">
          <cell r="B113" t="str">
            <v>0500P029 ENERGIA ELECTRICA QUE SALE AL SISTEMA</v>
          </cell>
        </row>
        <row r="114">
          <cell r="B114" t="str">
            <v>0500P030 ENERGIA ELECTRICA PRODUCIDA POR EL SISTEMA</v>
          </cell>
        </row>
        <row r="115">
          <cell r="B115" t="str">
            <v>0500P031 ENERGIA ELECTRICA VENDIDA POR EL SISTEMA</v>
          </cell>
        </row>
        <row r="116">
          <cell r="B116" t="str">
            <v>0500P032 SOLUCIONES FOTOVOLTAICAS INSTALADAS</v>
          </cell>
        </row>
        <row r="117">
          <cell r="B117" t="str">
            <v>0500P033 REDES DE DISTRIBUCION Y/O LINEAS DE INTERCONEXION VEREDAL CONSTRUIDAS EN LAS ZONAS NO INTERCONECTADAS,  ZNI</v>
          </cell>
        </row>
        <row r="118">
          <cell r="B118" t="str">
            <v>0500P034 CAPACIDAD O POTENCIA TOTAL ANUAL INSTALADA EN ZONAS NO INTERCONECTADAS, ZNI.</v>
          </cell>
        </row>
        <row r="119">
          <cell r="B119" t="str">
            <v>0500P035 EMPRESAS ESTRUCTURADAS Y AUTOSOSTENIBLES PARA LAS ZONAS NO INTERCONECTADAS,  ZNI</v>
          </cell>
        </row>
        <row r="120">
          <cell r="B120" t="str">
            <v>0500P036 CARGOS DE TRANSMISION</v>
          </cell>
        </row>
        <row r="121">
          <cell r="B121" t="str">
            <v>0500P037 GESTION INTEGRAL DE DEMANDA DE ENERGIA</v>
          </cell>
        </row>
        <row r="122">
          <cell r="B122" t="str">
            <v>0500P038 DOCUMENTO PARA LA MEDICION DE POTENCIAL USO RACIONAL DE ENERGIA, URE</v>
          </cell>
        </row>
        <row r="123">
          <cell r="B123" t="str">
            <v>0500P039 DOCUMENTOS DE ACTUALIZACION DEL PLAN NACIONAL DE DESARROLLO MINERO, PNDM PUBLICADOS</v>
          </cell>
        </row>
        <row r="124">
          <cell r="B124" t="str">
            <v>0500P040 ASESORIAS O TALLERES REALIZADOS</v>
          </cell>
        </row>
        <row r="125">
          <cell r="B125" t="str">
            <v>0500P041 EMPLEADOS CAPACITADOS</v>
          </cell>
        </row>
        <row r="126">
          <cell r="B126" t="str">
            <v>0500P042 CUBRIMIENTO CON KM2 EQUIVALENTES A ESCALA 1:100.000</v>
          </cell>
        </row>
        <row r="127">
          <cell r="B127" t="str">
            <v>0500P043 APLICACION DEL PROGRAMA DE LEGALIZACION DE MINERIA DE HECHO</v>
          </cell>
        </row>
        <row r="128">
          <cell r="B128" t="str">
            <v>0500P044 UNIDADES MINERAS ACTUALIZADAS TECNOLOGICAMENTE</v>
          </cell>
        </row>
        <row r="129">
          <cell r="B129" t="str">
            <v>0500P045 INFORMACION BASICA DEL SUBSUELO</v>
          </cell>
        </row>
        <row r="130">
          <cell r="B130" t="str">
            <v>0500P046 INVENTARIO DE RECURSOS DEL SUBSUELO</v>
          </cell>
        </row>
        <row r="131">
          <cell r="B131" t="str">
            <v>0500P047 INVENTARIO DE AMENAZAS GEOLOGICAS Y ANTROPICAS SOBRE EL TERRITORIO</v>
          </cell>
        </row>
        <row r="132">
          <cell r="B132" t="str">
            <v>0500P048 EXPLOTACION MINERA ILEGAL</v>
          </cell>
        </row>
        <row r="133">
          <cell r="B133" t="str">
            <v>0500P049 MINAS LEGALIZADAS</v>
          </cell>
        </row>
        <row r="134">
          <cell r="B134" t="str">
            <v>0500P050 MINAS LEGALES RECONVERTIDAS</v>
          </cell>
        </row>
        <row r="135">
          <cell r="B135" t="str">
            <v>0500P051 MINAS LEGALES INTEGRADAS</v>
          </cell>
        </row>
        <row r="136">
          <cell r="B136" t="str">
            <v>0500P052 RECUPERACION AMBIENTAL</v>
          </cell>
        </row>
        <row r="137">
          <cell r="B137" t="str">
            <v>06000000 SECTOR TRANSPORTE</v>
          </cell>
        </row>
        <row r="138">
          <cell r="B138" t="str">
            <v>0600P001 COSTO MANTENIMIENTO RUTINARIO POR KILOMETRO</v>
          </cell>
        </row>
        <row r="139">
          <cell r="B139" t="str">
            <v>0600P002 COSTO MANTENIMIENTO PERIODICO POR KILOMETRO</v>
          </cell>
        </row>
        <row r="140">
          <cell r="B140" t="str">
            <v>0600P003 COSTO REHABILITACION POR KILOMETRO</v>
          </cell>
        </row>
        <row r="141">
          <cell r="B141" t="str">
            <v>0600P004 COSTO PROMEDIO DE OBRAS DE DRENAJE</v>
          </cell>
        </row>
        <row r="142">
          <cell r="B142" t="str">
            <v>0600P005 COSTO ESTUDIO POR KILOMETRO</v>
          </cell>
        </row>
        <row r="143">
          <cell r="B143" t="str">
            <v>0600P006 VARIACION EN EL VOLUMEN DE DRAGADO</v>
          </cell>
        </row>
        <row r="144">
          <cell r="B144" t="str">
            <v>0600P007 COBERTURA DE INFORMACION METEOROLOGICA DE LA ESTACION</v>
          </cell>
        </row>
        <row r="145">
          <cell r="B145" t="str">
            <v>0600P008 COBERTURA DE INFORMACION ELECTRONICA DE LA ESTACION</v>
          </cell>
        </row>
        <row r="146">
          <cell r="B146" t="str">
            <v>0600P009 ESTACIONES DE CONTROL DE UNA ZONA O REGION</v>
          </cell>
        </row>
        <row r="147">
          <cell r="B147" t="str">
            <v>0600P010 RADIOAYUDAS INSTALADAS</v>
          </cell>
        </row>
        <row r="148">
          <cell r="B148" t="str">
            <v>0600P011 SISTEMAS DE RADAR INSTALADOS</v>
          </cell>
        </row>
        <row r="149">
          <cell r="B149" t="str">
            <v>0600P012 CONEXIONES AERONAUTICAS POR SERVICIO</v>
          </cell>
        </row>
        <row r="150">
          <cell r="B150" t="str">
            <v>0600P013 ADQUISICION DE EQUIPOS</v>
          </cell>
        </row>
        <row r="151">
          <cell r="B151" t="str">
            <v>0600P014 ADQUISICION DE EQUIPOS DE ENERGIA</v>
          </cell>
        </row>
        <row r="152">
          <cell r="B152" t="str">
            <v>0600P015 ESTACIONES METEOROLOGICAS INSTALADAS</v>
          </cell>
        </row>
        <row r="153">
          <cell r="B153" t="str">
            <v>0600P016 ADQUIISCION DE MAQUINAS PARA EXTINCION DE INCENDIOS</v>
          </cell>
        </row>
        <row r="154">
          <cell r="B154" t="str">
            <v>0600P017 MANTENIMIENTO Y CONSERVACION DE EQUIPOS DE COMPUTACION</v>
          </cell>
        </row>
        <row r="155">
          <cell r="B155" t="str">
            <v>0600P018 ADQUISICION DE SISTEMAS DE INFORMACION Y SERVICIOS INFORMATICOS</v>
          </cell>
        </row>
        <row r="156">
          <cell r="B156" t="str">
            <v>0600P019 ESTUDIOS DE IMPACTO AMBIENTAL POR CONTAMINACION SONORA</v>
          </cell>
        </row>
        <row r="157">
          <cell r="B157" t="str">
            <v>0600P020 EQUIPOS MEDICOS PARA SANIDAD AEROPORTUARIA</v>
          </cell>
        </row>
        <row r="158">
          <cell r="B158" t="str">
            <v>0600P021 CAPACITACION A ESTUDIANTES DEL CENTRO DE ESTUDIOS AERONAUTICOS, CEA</v>
          </cell>
        </row>
        <row r="159">
          <cell r="B159" t="str">
            <v>0600P022 EQUIPOS DE AYUDA PARA CAPACITACION</v>
          </cell>
        </row>
        <row r="160">
          <cell r="B160" t="str">
            <v>0600P023 MANTENIMIENTO DE LA RED FERREA</v>
          </cell>
        </row>
        <row r="161">
          <cell r="B161" t="str">
            <v>0600P024 REHABILITACION DE LA RED FERREA</v>
          </cell>
        </row>
        <row r="162">
          <cell r="B162" t="str">
            <v>0600P025 SEÑALIZACION DE LA RED FERREA</v>
          </cell>
        </row>
        <row r="163">
          <cell r="B163" t="str">
            <v>0600P026 RED FERREA CON SISTEMA DE CAMBIA VIA</v>
          </cell>
        </row>
        <row r="164">
          <cell r="B164" t="str">
            <v>0600P027 RED FERREA CONCESIONADA</v>
          </cell>
        </row>
        <row r="165">
          <cell r="B165" t="str">
            <v>0600P028 ADECUACION DE MUELLES</v>
          </cell>
        </row>
        <row r="166">
          <cell r="B166" t="str">
            <v>0600P029 ADECUACION DE MUELLES</v>
          </cell>
        </row>
        <row r="167">
          <cell r="B167" t="str">
            <v>0600P030 AREAS AMPLIADAS, RECONSTRUIDAS O MEJORADAS</v>
          </cell>
        </row>
        <row r="168">
          <cell r="B168" t="str">
            <v>0600P031 CANALES NAVEGABLES</v>
          </cell>
        </row>
        <row r="169">
          <cell r="B169" t="str">
            <v>0600P032 CANAL NAVEGABLE</v>
          </cell>
        </row>
        <row r="170">
          <cell r="B170" t="str">
            <v>0600P033 CAPACITACIONES EN LAS REGIONES</v>
          </cell>
        </row>
        <row r="171">
          <cell r="B171" t="str">
            <v>0600P034 INSPECCIONES FLUVIALES DOTADAS</v>
          </cell>
        </row>
        <row r="172">
          <cell r="B172" t="str">
            <v>0600P035 ATENCION A EMERGENCIAS FLUVIALES</v>
          </cell>
        </row>
        <row r="173">
          <cell r="B173" t="str">
            <v>0600P036 EMERGENCIAS FLUVIALES</v>
          </cell>
        </row>
        <row r="174">
          <cell r="B174" t="str">
            <v>0600P037 EQUIPOS DE COMPUTO CON SERVICIO DE MANTENIMIENTO PREVENTIVO Y CORRECTIVO</v>
          </cell>
        </row>
        <row r="175">
          <cell r="B175" t="str">
            <v>0600P038 EQUIPOS REPARADOS Y HABILITADOS PARA FUNCIONAR</v>
          </cell>
        </row>
        <row r="176">
          <cell r="B176" t="str">
            <v>0600P039 ESTUDIOS CONTRATADOS</v>
          </cell>
        </row>
        <row r="177">
          <cell r="B177" t="str">
            <v>0600P040 ESTUDIOS DE PREINVERSION</v>
          </cell>
        </row>
        <row r="178">
          <cell r="B178" t="str">
            <v>0600P041 ESTUDIOS DE PREINVERSION</v>
          </cell>
        </row>
        <row r="179">
          <cell r="B179" t="str">
            <v>0600P042 MANTENIMIENTO Y REPARACION DE EQUIPOS DE TRASBORDO</v>
          </cell>
        </row>
        <row r="180">
          <cell r="B180" t="str">
            <v>0600P043 MANTENIMIENTO Y REPARACION DE EQUIPOS DE TRASBORDO.</v>
          </cell>
        </row>
        <row r="181">
          <cell r="B181" t="str">
            <v>0600P044 VARIACION EN LA MOVILIZACION DE PASAJEROS</v>
          </cell>
        </row>
        <row r="182">
          <cell r="B182" t="str">
            <v>0600P045 PUBLICACIONES REALIZADAS (MANUALES, DOCUMENTOS, REVISTAS, ETC)</v>
          </cell>
        </row>
        <row r="183">
          <cell r="B183" t="str">
            <v>0600P046 SEGUIMIENTO A OBRAS DE DEFENSA Y PROTECCION</v>
          </cell>
        </row>
        <row r="184">
          <cell r="B184" t="str">
            <v>0600P047 OBRAS DE DEFENSA</v>
          </cell>
        </row>
        <row r="185">
          <cell r="B185" t="str">
            <v>0600P048 PASAJEROS MOVILIZADOS POR SISTEMA FERREO</v>
          </cell>
        </row>
        <row r="186">
          <cell r="B186" t="str">
            <v>0600P049 VARIACION EN LA PROFUNDIDAD DE LOS CANALES DE ACCESO</v>
          </cell>
        </row>
        <row r="187">
          <cell r="B187" t="str">
            <v>0600P050 PUBLICACIONES DE MANUALES ESTADISTICOS</v>
          </cell>
        </row>
        <row r="188">
          <cell r="B188" t="str">
            <v>0600P051 SEGUIMIENTO AL MANTENIMIENTO DE PUENTES</v>
          </cell>
        </row>
        <row r="189">
          <cell r="B189" t="str">
            <v>0600P052 PUENTES CONSTRUIDOS</v>
          </cell>
        </row>
        <row r="190">
          <cell r="B190" t="str">
            <v>0600P053 RED FERREA CON SISTEMA DE CAMBIA VIAS</v>
          </cell>
        </row>
        <row r="191">
          <cell r="B191" t="str">
            <v>0600P054 RED FERREA CONCESIONADA</v>
          </cell>
        </row>
        <row r="192">
          <cell r="B192" t="str">
            <v>0600P055 RED FERREA MANTENIDA</v>
          </cell>
        </row>
        <row r="193">
          <cell r="B193" t="str">
            <v>0600P056 RED FERREA REHABILITADA</v>
          </cell>
        </row>
        <row r="194">
          <cell r="B194" t="str">
            <v>0600P057 RED FERREA SEÑALIZADA</v>
          </cell>
        </row>
        <row r="195">
          <cell r="B195" t="str">
            <v>0600P058 SERVICIOS INFORMATICOS HABILITADOS</v>
          </cell>
        </row>
        <row r="196">
          <cell r="B196" t="str">
            <v>0600P059 TERMINALES INVENTARIADOS</v>
          </cell>
        </row>
        <row r="197">
          <cell r="B197" t="str">
            <v>0600P060 TRONCALES CONSTRUIDAS PARA EL TRANSPORTE MASIVO</v>
          </cell>
        </row>
        <row r="198">
          <cell r="B198" t="str">
            <v>0600P061 VIAS ATENDIDAS O MANTENIDAS</v>
          </cell>
        </row>
        <row r="199">
          <cell r="B199" t="str">
            <v>0600P062 ADQUISICION DE VEHICULOS</v>
          </cell>
        </row>
        <row r="200">
          <cell r="B200" t="str">
            <v>0600P063 ADQUISICION DE EQUIPOS DE COMUNICACION</v>
          </cell>
        </row>
        <row r="201">
          <cell r="B201" t="str">
            <v>0600P064 DISTRIBUCION DE ESPECIES VENALES</v>
          </cell>
        </row>
        <row r="202">
          <cell r="B202" t="str">
            <v>0600P065 AREA CONSTRUIDA</v>
          </cell>
        </row>
        <row r="203">
          <cell r="B203" t="str">
            <v>0600P066 COBERTURA DE CAPACITACION EN CONTRATACION</v>
          </cell>
        </row>
        <row r="204">
          <cell r="B204" t="str">
            <v>0600P067 COBERTURA DE CAPACITACION EN PROYECTOS</v>
          </cell>
        </row>
        <row r="205">
          <cell r="B205" t="str">
            <v>0600P068 COBERTURA DE CAPACITACION EN INFORMATICA</v>
          </cell>
        </row>
        <row r="206">
          <cell r="B206" t="str">
            <v>0600P069 COSTO DE CONSTRUCCION CASETAS DE PEAJE EN LA RED NACIONAL DE CARRETERAS</v>
          </cell>
        </row>
        <row r="207">
          <cell r="B207" t="str">
            <v>0600P070 COSTO DE CONSTRUCCION POR KILOMETROS EN LA RED SECUNDARIA DE CARRETERAS</v>
          </cell>
        </row>
        <row r="208">
          <cell r="B208" t="str">
            <v>0600P071 COSTO DE CONSTRUCCION POR KILOMETROS EN LA RED VIAL NACIONAL</v>
          </cell>
        </row>
        <row r="209">
          <cell r="B209" t="str">
            <v>0600P072 COSTO DE CONSTRUCCION POR METRO LINEAL DE PUENTE</v>
          </cell>
        </row>
        <row r="210">
          <cell r="B210" t="str">
            <v>0600P073 COSTO DE CONSTRUCCION E IMPLANTACION POR APLICACON DEL PROGRAMA DE SISTEMAS</v>
          </cell>
        </row>
        <row r="211">
          <cell r="B211" t="str">
            <v>0600P074 COSTO DE OPERACION DE LAS ESTACIONES PARA EL CONTROL DE CARGA DE PESAJE EN LA RED VIAL NACIONAL</v>
          </cell>
        </row>
        <row r="212">
          <cell r="B212" t="str">
            <v>0600P075 COSTO DE ESTUDIOS POR KILOMETRO</v>
          </cell>
        </row>
        <row r="213">
          <cell r="B213" t="str">
            <v>0600P076 COSTO DE LEVANTAMIENTO DE INFORMACION SOBRE PESAJE EN LA RED VIAL</v>
          </cell>
        </row>
        <row r="214">
          <cell r="B214" t="str">
            <v>0600P077 COSTO MANTENIMIENTO OPERATIVO DE VEHICULOS</v>
          </cell>
        </row>
        <row r="215">
          <cell r="B215" t="str">
            <v>0600P078 COSTO MANTENIMIENTO PERIODICO POR KILOMETRO DE LA RED VIAL NACIONAL</v>
          </cell>
        </row>
        <row r="216">
          <cell r="B216" t="str">
            <v>0600P079 COSTO MANTENIMIENTO PERIODICO POR KILOMETRO DE LA RED VIAL SECUNDARIA</v>
          </cell>
        </row>
        <row r="217">
          <cell r="B217" t="str">
            <v>0600P080 COSTO MANTENIMIENTO RUTINARIO POR KILOMETRO DE LA RED VIAL NACIONAL</v>
          </cell>
        </row>
        <row r="218">
          <cell r="B218" t="str">
            <v>0600P081 COSTO MANTENIMIENTO RUTINARIO POR KILOMETRO DE LA RED VIAL SECUNDARIA</v>
          </cell>
        </row>
        <row r="219">
          <cell r="B219" t="str">
            <v>0600P082 COSTO MEJORAMIENTO POR KILOMETRO DE LA RED VIAL NACIONAL</v>
          </cell>
        </row>
        <row r="220">
          <cell r="B220" t="str">
            <v>0600P083 COSTO MEJORAMIENTO  KILOMETRO RED VIAL NACIONAL</v>
          </cell>
        </row>
        <row r="221">
          <cell r="B221" t="str">
            <v>0600P084 COSTO MEJORAMIENTO POR KILOMETRO DE LA RED VIAL SECUNDARIA</v>
          </cell>
        </row>
        <row r="222">
          <cell r="B222" t="str">
            <v>0600P085 COSTOS OPERATIVOS EN EL MANTENIMIENTO DE PEAJES EN LA RED VIAL NACIONAL DE CARRETERAS</v>
          </cell>
        </row>
        <row r="223">
          <cell r="B223" t="str">
            <v>0600P086 COSTO DE LA REHABILITACION POR KILOMETRO DE LA RED VIAL NACIONAL</v>
          </cell>
        </row>
        <row r="224">
          <cell r="B224" t="str">
            <v>0600P087 COSTO DE LA REHABILITACION POR KILOMETRO DE LA RED VIAL SECUNDARIA</v>
          </cell>
        </row>
        <row r="225">
          <cell r="B225" t="str">
            <v>0600P088 TIEMPO EN COMISIONES DE SUPERVISON</v>
          </cell>
        </row>
        <row r="226">
          <cell r="B226" t="str">
            <v>0600P089 APROBACION DE LICENCIAS AMBIENTALES PARA PROYECTOS VIALES</v>
          </cell>
        </row>
        <row r="227">
          <cell r="B227" t="str">
            <v>0600P090 EMERGENCIAS ATENDIDAS</v>
          </cell>
        </row>
        <row r="228">
          <cell r="B228" t="str">
            <v>0600P091 PAGO DE ASESORIAS POR UNIDAD DE CONCESION VIAL</v>
          </cell>
        </row>
        <row r="229">
          <cell r="B229" t="str">
            <v>0600P092 PAGO DE OBRAS COMPLEMENTARIAS A CONCESIONES VIALES</v>
          </cell>
        </row>
        <row r="230">
          <cell r="B230" t="str">
            <v>0600P093 RECAUDO Y CONTROL DE LA VALORIZACION</v>
          </cell>
        </row>
        <row r="231">
          <cell r="B231" t="str">
            <v>0600P094 RECURSOS PARA PAGO DE GARANTIAS A CONCESIONES VIALES</v>
          </cell>
        </row>
        <row r="232">
          <cell r="B232" t="str">
            <v>0600P095 RED NACIONAL VIAL CON SEÑALIZACION DE SEGURIDAD</v>
          </cell>
        </row>
        <row r="233">
          <cell r="B233" t="str">
            <v>0600P096 REPARACIONES LOCATIVAS A INMUEBLES A CARGO DE LA ENTIDAD</v>
          </cell>
        </row>
        <row r="234">
          <cell r="B234" t="str">
            <v>0600P097 REUNIONES DE CONCERTACION CON LA COMUNIDAD</v>
          </cell>
        </row>
        <row r="235">
          <cell r="B235" t="str">
            <v>0600P098 SINIESTROS CANCELADOS PARA VEHICULOS QUE TRANSITAN EN LA RED NACIONAL DE CARRETERAS</v>
          </cell>
        </row>
        <row r="236">
          <cell r="B236" t="str">
            <v>0600P099 ACCIDENTALIDAD POR MODO DE TRANSPORTE FERREO</v>
          </cell>
        </row>
        <row r="237">
          <cell r="B237" t="str">
            <v>0600P100 VIAS EXISTENTES EN EL PAIS</v>
          </cell>
        </row>
        <row r="238">
          <cell r="B238" t="str">
            <v>0600P101 LONGITUD DE CARRETERA PAVIMENTADA</v>
          </cell>
        </row>
        <row r="239">
          <cell r="B239" t="str">
            <v>0600P102 CARRETERAS ENTREGADOS EN CONCESION</v>
          </cell>
        </row>
        <row r="240">
          <cell r="B240" t="str">
            <v>0600P103 LONGITUD DE VIA FERREA</v>
          </cell>
        </row>
        <row r="241">
          <cell r="B241" t="str">
            <v>0600P104 VIAS FERREAS ENTREGADOS EN CONCESION</v>
          </cell>
        </row>
        <row r="242">
          <cell r="B242" t="str">
            <v>0600P105 PISTAS AEREAS EXISTENTES EN EL PAIS</v>
          </cell>
        </row>
        <row r="243">
          <cell r="B243" t="str">
            <v>0600P106 COBERTURA A NIVEL NACIONAL CON RADIOAYUDAS</v>
          </cell>
        </row>
        <row r="244">
          <cell r="B244" t="str">
            <v>0600P107 LONGITUD DE RIO NAVEGABLE</v>
          </cell>
        </row>
        <row r="245">
          <cell r="B245" t="str">
            <v>0600P108 LONGITUD DE DUCTOS</v>
          </cell>
        </row>
        <row r="246">
          <cell r="B246" t="str">
            <v>0600P109 INFRAESTRUCTURA PORTUARIA EN OPERACION</v>
          </cell>
        </row>
        <row r="247">
          <cell r="B247" t="str">
            <v>0600P110 LONGITUD DE ATRACADEROS EN PUERTOS DEL PAIS</v>
          </cell>
        </row>
        <row r="248">
          <cell r="B248" t="str">
            <v>0600P111 VIAJEROS QUE UTILIZAN TERMINALES DE TRANSPORTE</v>
          </cell>
        </row>
        <row r="249">
          <cell r="B249" t="str">
            <v>0600P112 PISTAS MANTENIDAS</v>
          </cell>
        </row>
        <row r="250">
          <cell r="B250" t="str">
            <v>0600P113 CERRAMIENTOS EN PISTA AEREAS MANTENIDOS</v>
          </cell>
        </row>
        <row r="251">
          <cell r="B251" t="str">
            <v>0600P114 TERMINALES AEREOS MANTENIDOS</v>
          </cell>
        </row>
        <row r="252">
          <cell r="B252" t="str">
            <v>0600P115 PISTAS AEREAS CONSTRUIDAS</v>
          </cell>
        </row>
        <row r="253">
          <cell r="B253" t="str">
            <v>0600P116 CERRAMIENTOS EN PISTAS AEREAS CONSTRUIDOS</v>
          </cell>
        </row>
        <row r="254">
          <cell r="B254" t="str">
            <v>0600P117 TERMINALES AEREOS CONSTRUIDOS</v>
          </cell>
        </row>
        <row r="255">
          <cell r="B255" t="str">
            <v>0600P118 INSTALACIONES ADMINISTRATIVAS COSNTRUIDAS</v>
          </cell>
        </row>
        <row r="256">
          <cell r="B256" t="str">
            <v>0600P119 MANTENIMIENTO DE INSTALACIONES ADMINISTRATIVAS</v>
          </cell>
        </row>
        <row r="257">
          <cell r="B257" t="str">
            <v>0600P120 SISMORESISTENCIA EN INSTALACIONES</v>
          </cell>
        </row>
        <row r="258">
          <cell r="B258" t="str">
            <v>0600P121 EQUIPOS DE SEGURIDAD MANTENIDOS</v>
          </cell>
        </row>
        <row r="259">
          <cell r="B259" t="str">
            <v>0600P122 EQUIPOS DE SEGURIDAD ADQUIRIDOS</v>
          </cell>
        </row>
        <row r="260">
          <cell r="B260" t="str">
            <v>0600P123 ADQUISICIÓN DE EQUIPOS MEDICOS</v>
          </cell>
        </row>
        <row r="261">
          <cell r="B261" t="str">
            <v>0600P124 REPOSICIÓN DE EQUIPOS  RELACIONADOS CON TELECOMUNICACIONES</v>
          </cell>
        </row>
        <row r="262">
          <cell r="B262" t="str">
            <v>0600P125 EMPRESAS AEREAS QUE INCUMPLEN CON LA NORMATIVIDAD</v>
          </cell>
        </row>
        <row r="263">
          <cell r="B263" t="str">
            <v>0600P126 ACTUALIZACIÓN DE PROGRAMAS DE CAPACITACIÓN EN EL CEA</v>
          </cell>
        </row>
        <row r="264">
          <cell r="B264" t="str">
            <v>0600P127 TALLERES Y SEMINARIOS DE CAPACITACIÓN  EFECTUADOS POR EL CEA</v>
          </cell>
        </row>
        <row r="265">
          <cell r="B265" t="str">
            <v>0600P128 PROGRAMAS ACADEMICOS IMPLEMENTADOS O EN OPERACIÓN</v>
          </cell>
        </row>
        <row r="266">
          <cell r="B266" t="str">
            <v>0600P128 AEROPUERTOS CON SISTEMAS DE DESCONTAMINARON</v>
          </cell>
        </row>
        <row r="267">
          <cell r="B267" t="str">
            <v>0600P129 IMPLEMENTACIÓN SISTEMAS DE SEGURIDAD</v>
          </cell>
        </row>
        <row r="268">
          <cell r="B268" t="str">
            <v>0600P130 ASISTENCIA TECNICA CONTRATADA</v>
          </cell>
        </row>
        <row r="269">
          <cell r="B269" t="str">
            <v>0600P131 ADQUISICIÓN DE EQUIPOS DE LABORATORIO CEA</v>
          </cell>
        </row>
        <row r="270">
          <cell r="B270" t="str">
            <v>0600P132 ADQUISICIÓN DE EQUIPOS  DE SEGURIDAD AEROPORTUARIA</v>
          </cell>
        </row>
        <row r="271">
          <cell r="B271" t="str">
            <v>0600P133 ADQUISICIÓN DE EQUIPOS DE EXTINCIÓN DE INCENDIOS</v>
          </cell>
        </row>
        <row r="272">
          <cell r="B272" t="str">
            <v>0600P134 COBERTURA DE LOS SERVICIOS DE PROTECCIÓN DE INCENDIO</v>
          </cell>
        </row>
        <row r="273">
          <cell r="B273" t="str">
            <v>0600P135 COBERTURA DEL MANTENIMIENTO A PISTAS</v>
          </cell>
        </row>
        <row r="274">
          <cell r="B274" t="str">
            <v>0600P136 COBERTURA DE LOS SERVICIOS DE SEGURIDAD EN AEROPUERTOS</v>
          </cell>
        </row>
        <row r="275">
          <cell r="B275" t="str">
            <v>0600P137 COBERTURA DE VIGILANCIA EN AEROPUERTOS</v>
          </cell>
        </row>
        <row r="276">
          <cell r="B276" t="str">
            <v>0600P138 COBERTURA DE VIGILANCIA EN ESTACIONES</v>
          </cell>
        </row>
        <row r="277">
          <cell r="B277" t="str">
            <v>0600P139 FUNCIONARIOS CON ACCESO A INTERNET</v>
          </cell>
        </row>
        <row r="278">
          <cell r="B278" t="str">
            <v>07000000 SECTOR EDUCACION Y CULTURA</v>
          </cell>
        </row>
        <row r="279">
          <cell r="B279" t="str">
            <v>0700P001 SUBSIDIOS OTORGADOS MATRICULA OFICIAL PREESCOLAR</v>
          </cell>
        </row>
        <row r="280">
          <cell r="B280" t="str">
            <v>0700P002 SUBSIDIOS OTORGADOS MATRICULA OFICIAL PRIMARIA</v>
          </cell>
        </row>
        <row r="281">
          <cell r="B281" t="str">
            <v>0700P003 SUBSIDIOS OTORGADOS MATRICULA OFICIAL SECUNDARIA</v>
          </cell>
        </row>
        <row r="282">
          <cell r="B282" t="str">
            <v>0700P004 CREDITOS OTORGADOS PARA EDUCACION SUPERIOR ICETEX</v>
          </cell>
        </row>
        <row r="283">
          <cell r="B283" t="str">
            <v>0700P005 BENEFICIARIOS DE SUBSIDIOS EDUCATIVOS</v>
          </cell>
        </row>
        <row r="284">
          <cell r="B284" t="str">
            <v>0700P006 CASAS DE CULTURA DOTADAS</v>
          </cell>
        </row>
        <row r="285">
          <cell r="B285" t="str">
            <v>0700P007 CASAS DE CULTURA TERMINADAS</v>
          </cell>
        </row>
        <row r="286">
          <cell r="B286" t="str">
            <v>0700P008 CATALOGOS TECNICOS (COLECCIONES, EXPOSICIONES TEMPORALES Y MUSEOLOGIA) PUBLICADOS</v>
          </cell>
        </row>
        <row r="287">
          <cell r="B287" t="str">
            <v>0700P009 MUSEOS A LOS QUE SE HA PRESTADO APOYO PARA SU FORTALECIMIENTO POR PARTE DE ENTIDADES DEL ESTADO</v>
          </cell>
        </row>
        <row r="288">
          <cell r="B288" t="str">
            <v>0700P010 VISITANTES A MUSEOS</v>
          </cell>
        </row>
        <row r="289">
          <cell r="B289" t="str">
            <v>0700P011 PROGRAMAS DE FORMACION AUDIOVISUAL IMPLANTADOS (EN FUNCIONAMIENTO)</v>
          </cell>
        </row>
        <row r="290">
          <cell r="B290" t="str">
            <v>0700P012 NIÑOS BENEFICIADOS EN TALLERES DE FORMACION DE ARTES PARA LA INFANCIA</v>
          </cell>
        </row>
        <row r="291">
          <cell r="B291" t="str">
            <v>0700P013 PUBLICACIONES BAJO EL PROGRAMA "BECAS DE EXCELENCIA DEL INSTITUTO DISTRIOTAL DE CULTURA Y TURISMO, IDCT"</v>
          </cell>
        </row>
        <row r="292">
          <cell r="B292" t="str">
            <v>0700P014 PUBLICACIONES DIDACTICAS Y PEDAGOGICAS</v>
          </cell>
        </row>
        <row r="293">
          <cell r="B293" t="str">
            <v>0700P015 PROGRAMAS CULTURALES PRODUCIDOS</v>
          </cell>
        </row>
        <row r="294">
          <cell r="B294" t="str">
            <v>0700P016 PROGRAMAS CULTURALES EMITIDOS A TRAVES DE RADIO COMUNITARIA</v>
          </cell>
        </row>
        <row r="295">
          <cell r="B295" t="str">
            <v>0700P017 PRODUCCIONES AUDIOVISUALES Y CINEMATOGRAFICAS COLOMBIANAS EXHIBIDAS</v>
          </cell>
        </row>
        <row r="296">
          <cell r="B296" t="str">
            <v>0700P018 NRO DE DOCENTES CAPACITADOS/AÑO</v>
          </cell>
        </row>
        <row r="297">
          <cell r="B297" t="str">
            <v>0700P019 CUPOS GENERADOS POR EL PROYECTO DE "EDUCACION RURAL BASICA" DEL MINISTERIO DE EDUCACION</v>
          </cell>
        </row>
        <row r="298">
          <cell r="B298" t="str">
            <v>0700P020 PRUEBAS A LAS QUE SE LES DIVULGA RESULTADOS (SABER, ICFES, TIMSS Y LLECE)</v>
          </cell>
        </row>
        <row r="299">
          <cell r="B299" t="str">
            <v>0700P021 PROGRAMAS DE EDUCACION SUPERIOR EVALUADOS EN LOS PROCESOS DE CERTIFICACION DE REQUISITOS BASICOS</v>
          </cell>
        </row>
        <row r="300">
          <cell r="B300" t="str">
            <v>0700P022 NUEVOS CUPOS EDUCATIVOS OFRECIDOS POR EL SECTOR OFICIAL</v>
          </cell>
        </row>
        <row r="301">
          <cell r="B301" t="str">
            <v>0700P023 CREDITOS AVALADOS A TRAVES DEL ESQUEMA DEL FONDO NACIONAL DE GARANTIAS</v>
          </cell>
        </row>
        <row r="302">
          <cell r="B302" t="str">
            <v>0700P024 CREDITOS OTORGADOS A LOS ESTRATOS 1, 2 Y 3</v>
          </cell>
        </row>
        <row r="303">
          <cell r="B303" t="str">
            <v>0700P025 CREDITOS UNIVERSITARIOS APROBADOS PARA ESTUDIANTES MATRICULADOS</v>
          </cell>
        </row>
        <row r="304">
          <cell r="B304" t="str">
            <v>0700P026 MUNICIPIOS CON COBERTURA EN LA FORMACION BASICA (PRIMARIA, MEDIA Y SECUNDARIA)</v>
          </cell>
        </row>
        <row r="305">
          <cell r="B305" t="str">
            <v>0700P027 FONDOS MIXTOS DEL SISTEMA NACIONAL DE CULTURA EVALUADOS Y EN SEGUIMIENTO</v>
          </cell>
        </row>
        <row r="306">
          <cell r="B306" t="str">
            <v>0700P028 CENTROS CULTURALES DEL SISTEMA NACIONAL DE CULTURA EVALUADOS Y EN SEGUIMIENTO</v>
          </cell>
        </row>
        <row r="307">
          <cell r="B307" t="str">
            <v>0700P029 CONSEJOS DE ARCHIVISTICA EVALUADOS Y EN SEGUIMIENTO</v>
          </cell>
        </row>
        <row r="308">
          <cell r="B308" t="str">
            <v>0700P030 MONUMENTOS NACIONALES RESTAURADOS O MANTENIDOS</v>
          </cell>
        </row>
        <row r="309">
          <cell r="B309" t="str">
            <v>0700P031 PARQUES ARQUEOLOGICOS RESTAURADOS O MANTENIDOS</v>
          </cell>
        </row>
        <row r="310">
          <cell r="B310" t="str">
            <v>0700P032 CENTROS PILOTO DE FORMACION CULTURAL LEGALMENTE CREADOS</v>
          </cell>
        </row>
        <row r="311">
          <cell r="B311" t="str">
            <v>0700P033 CENTROS DE SERVICIOS ARCHIVISTICOS LEGALMENTE CREADOS Y ASESORADOS</v>
          </cell>
        </row>
        <row r="312">
          <cell r="B312" t="str">
            <v>0700P034 CENTROS PILOTOS DE FORMACION ARQUEOLOGICA LEGALMENTE CREADOS</v>
          </cell>
        </row>
        <row r="313">
          <cell r="B313" t="str">
            <v>0700P035 INVESTIGACIONES EN ARTE Y CULTURA PUBLICADAS</v>
          </cell>
        </row>
        <row r="314">
          <cell r="B314" t="str">
            <v>0700P036 INVESTIGACIONES EN ANTROPOLOGIA E HISTORIA PUBLICADAS</v>
          </cell>
        </row>
        <row r="315">
          <cell r="B315" t="str">
            <v>0700P037 OBRAS DE ARTE MUSICALES REGISTRADAS EN LA "DIRECION NACIONAL DE DERECHOS DE AUTOR"</v>
          </cell>
        </row>
        <row r="316">
          <cell r="B316" t="str">
            <v>0700P038 OBRAS DE ARTE ESCENICAS CULTURA REGISTRADAS EN LA "DIRECION NACIONAL DE DERECHOS DE AUTOR"</v>
          </cell>
        </row>
        <row r="317">
          <cell r="B317" t="str">
            <v>0700P039 OBRAS DE LITERATURA REGISTRADAS EN LA "DIRECION NACIONAL DE DERECHOS DE AUTOR"</v>
          </cell>
        </row>
        <row r="318">
          <cell r="B318" t="str">
            <v>0700P040 EXPOSICIONES DEL ARTE Y LA CULTURA REALIZADAS</v>
          </cell>
        </row>
        <row r="319">
          <cell r="B319" t="str">
            <v>0700P041 PROGRAMAS DE "DIALOGOS DE NACION" PRODUCIDOS Y EMITIDOS POR EL MINISTERIO DE EDUCACION</v>
          </cell>
        </row>
        <row r="320">
          <cell r="B320" t="str">
            <v>0700P042 ESTUDIOS Y PROYECTOS DE CONTRIBUCION A LA LUCHA ANTIPIRATERIA EN EJECUCION (INDUSTRIA CINEMATOGRAFICA, AUDIOVISUAL, RADIAL Y DEL LIBRO)</v>
          </cell>
        </row>
        <row r="321">
          <cell r="B321" t="str">
            <v>0700P043 EJEMPLARES DE LAS MEMORIAS DEL PRIMER SEMINARIO DE ECONOMIA Y CULTURA PUBLICADOS Y DISTRIBUIDOS</v>
          </cell>
        </row>
        <row r="322">
          <cell r="B322" t="str">
            <v>0700P044 EQUIPOS ADQUIRIDOS</v>
          </cell>
        </row>
        <row r="323">
          <cell r="B323" t="str">
            <v>0700P045 AREA ADECUADA</v>
          </cell>
        </row>
        <row r="324">
          <cell r="B324" t="str">
            <v>0700P046 AREA CONSTRUIDA Y DOTADA.</v>
          </cell>
        </row>
        <row r="325">
          <cell r="B325" t="str">
            <v>0700P047 AREA ADQUIRIDA</v>
          </cell>
        </row>
        <row r="326">
          <cell r="B326" t="str">
            <v>0700P048 AGRUPACIONES Y ORQUESTAS SINFONICAS INFANTILES A LAS QUE SE HA BRINDADO APOYO POR PARTE DE LAS ENTIDADES DEL ESTADO</v>
          </cell>
        </row>
        <row r="327">
          <cell r="B327" t="str">
            <v>0700P049 POBLACION ATENDIDA</v>
          </cell>
        </row>
        <row r="328">
          <cell r="B328" t="str">
            <v>0700P050 CAPACITACIONES OFRECIDAS Y REALIZADAS</v>
          </cell>
        </row>
        <row r="329">
          <cell r="B329" t="str">
            <v>0700P051 CENTROS REGIONALES EDUCATIVOS CONSTRUIDOS Y DOTADOS</v>
          </cell>
        </row>
        <row r="330">
          <cell r="B330" t="str">
            <v>0700P052 EDICIONES PUBLICADAS</v>
          </cell>
        </row>
        <row r="331">
          <cell r="B331" t="str">
            <v>0700P053 EDIFICIOS PARA CAPACITACION (CONSTRUIDOS, ADECUADOS)</v>
          </cell>
        </row>
        <row r="332">
          <cell r="B332" t="str">
            <v>0700P054 EMPRESAS A LAS QUE SE HA BRINDADO ASESORIA EN SERVICIOS TECNOLOGICOS POR PARTE DE LA ENTIDADES DEL ESTADO</v>
          </cell>
        </row>
        <row r="333">
          <cell r="B333" t="str">
            <v>0700P055 ESTUDIOS DIFUNDIDOS O DIVULGADOS</v>
          </cell>
        </row>
        <row r="334">
          <cell r="B334" t="str">
            <v>0700P056 ESTUDIOS REALIZADOS</v>
          </cell>
        </row>
        <row r="335">
          <cell r="B335" t="str">
            <v>0700P057 FAMILIAS ATENDIDAS EN TORNO A EPISODIOS DE VIOLENCIA INTRAFAMILIAR</v>
          </cell>
        </row>
        <row r="336">
          <cell r="B336" t="str">
            <v>0700P058 FESTIVALES COMUNITARIOS REALIZADOS</v>
          </cell>
        </row>
        <row r="337">
          <cell r="B337" t="str">
            <v>0700P059 GRUPOS INTERDISCIPLINARIOS CONFORMADOS CON EL FIN DE FORTALECER LA INVESTIGACION EN LA UNIVERSIDAD</v>
          </cell>
        </row>
        <row r="338">
          <cell r="B338" t="str">
            <v>0700P060 OBRAS DE ARTE ADQUIRIDAS POR EL ESTADO Y RESTAURADAS</v>
          </cell>
        </row>
        <row r="339">
          <cell r="B339" t="str">
            <v>0700P061 PROGRAMAS DE APOYO AL DEPORTE</v>
          </cell>
        </row>
        <row r="340">
          <cell r="B340" t="str">
            <v>0700P062 PERSONAS EN CONDICIONES ESPECIALES ATENDIDAS (DISCAPACITADOS, MINORIAS ETNICAS, DESPLAZADOS, ETC.)</v>
          </cell>
        </row>
        <row r="341">
          <cell r="B341" t="str">
            <v>0700P063 TALLERES REALIZADOS</v>
          </cell>
        </row>
        <row r="342">
          <cell r="B342" t="str">
            <v>0700P064 PERSONAS CAPACITADAS</v>
          </cell>
        </row>
        <row r="343">
          <cell r="B343" t="str">
            <v>0700P065 UTILIZACION DE AREA EN ACTIVIDADES PEDAGÒGICAS EN CENTROS EDUCATIVOS</v>
          </cell>
        </row>
        <row r="344">
          <cell r="B344" t="str">
            <v>0700P066 GRADUADOS POR NIVEL DE ESCOLARIDAD</v>
          </cell>
        </row>
        <row r="345">
          <cell r="B345" t="str">
            <v>0700P067 COSTOS DE INVERSION POR CUPOS ESCOLARES</v>
          </cell>
        </row>
        <row r="346">
          <cell r="B346" t="str">
            <v>0700P068 CUPOS EDUCATIVOS OFRECIDOS</v>
          </cell>
        </row>
        <row r="347">
          <cell r="B347" t="str">
            <v>0700P069 GRADOS Y CERTIFICADOS OTORGADOS</v>
          </cell>
        </row>
        <row r="348">
          <cell r="B348" t="str">
            <v>0700P070 INTENSIDAD HORARIA POR CLASE TOMADAS POR LOS ESTUDIANTES</v>
          </cell>
        </row>
        <row r="349">
          <cell r="B349" t="str">
            <v>0700P071 ESTUDIANTES POR HORA DE CLASE</v>
          </cell>
        </row>
        <row r="350">
          <cell r="B350" t="str">
            <v>0700P072 PROMOCION DE ESTUDIANTES (GRADUADOS)</v>
          </cell>
        </row>
        <row r="351">
          <cell r="B351" t="str">
            <v>0700P073 AUSENTISMO EN CLASE</v>
          </cell>
        </row>
        <row r="352">
          <cell r="B352" t="str">
            <v>0700P074 RETIROS DE ESTUDIANTES</v>
          </cell>
        </row>
        <row r="353">
          <cell r="B353" t="str">
            <v>0700P075 DOCENTES POR FACULTAD</v>
          </cell>
        </row>
        <row r="354">
          <cell r="B354" t="str">
            <v>0700P076 VARIACION EN LOS GASTOS DE INVERSION</v>
          </cell>
        </row>
        <row r="355">
          <cell r="B355" t="str">
            <v>0700P077 DEMANDA DE CREDITOS SATISFECHA</v>
          </cell>
        </row>
        <row r="356">
          <cell r="B356" t="str">
            <v>0700P078 ESCUELAS NORMALES SUPERIORES ACREDITADAS POR CALIDAD</v>
          </cell>
        </row>
        <row r="357">
          <cell r="B357" t="str">
            <v>0700P079 ESTANDARES CURRICULARES POR AREAS FORMULADOS</v>
          </cell>
        </row>
        <row r="358">
          <cell r="B358" t="str">
            <v>0700P080 INSTITUCIONES EDUCATIVAS Y CULTURALES DOTADAS CON EQUIPO  ESPECIALIZADO Y MATERIAL TIFLOLOGICO</v>
          </cell>
        </row>
        <row r="359">
          <cell r="B359" t="str">
            <v>0700P081 INVESTIGACIONES (ASESORIAS, ENCUESTAS, VIDEOS, ETC) PUBLICADAS</v>
          </cell>
        </row>
        <row r="360">
          <cell r="B360" t="str">
            <v>0700P082 NUEVOS PROGRAMAS ACADEMICOS EDUCACION SUPERIOR DISEÑADOS O ACTUALIZADOS</v>
          </cell>
        </row>
        <row r="361">
          <cell r="B361" t="str">
            <v>0700P083 VISITANTES A PARQUES ARQUEOLOGICOS</v>
          </cell>
        </row>
        <row r="362">
          <cell r="B362" t="str">
            <v>08000000 SECTOR  INTERIOR Y JUSTICIA</v>
          </cell>
        </row>
        <row r="363">
          <cell r="B363" t="str">
            <v>0800P001 CUPOS DISPONIBLES (PLAZAS PARA REOS) EN LOS ESTABLECIMIENTOS DE RECLUSION DEL ORDEN NACIONAL</v>
          </cell>
        </row>
        <row r="364">
          <cell r="B364" t="str">
            <v>0800P002 SALIDAS EFECTIVAS RESPECTO AL TOT DE SALIDAS</v>
          </cell>
        </row>
        <row r="365">
          <cell r="B365" t="str">
            <v>0800P003 FOLIOS DE MATRICULA INMOBILIARIA SISTEMATIZADOS</v>
          </cell>
        </row>
        <row r="366">
          <cell r="B366" t="str">
            <v>0800P004 OFICINAS INTEGRADAS A LA RED INMOBILIARIA</v>
          </cell>
        </row>
        <row r="367">
          <cell r="B367" t="str">
            <v>0800P005 OFICINAS DE REGISTRO SISTEMATIZADAS ATENDIDAS TECNICAMENTE</v>
          </cell>
        </row>
        <row r="368">
          <cell r="B368" t="str">
            <v>0800P006 OFICINAS INTEGRADAS AL SISTEMA DE INFORMACION</v>
          </cell>
        </row>
        <row r="369">
          <cell r="B369" t="str">
            <v>0800P007 UNIDADES (OFICINAS) RENOVADAS</v>
          </cell>
        </row>
        <row r="370">
          <cell r="B370" t="str">
            <v>0800P008 CUBRIMIENTO DEL VOTO ELECTRONICO</v>
          </cell>
        </row>
        <row r="371">
          <cell r="B371" t="str">
            <v>0800P009 EQUIPOS ADQUIRIDOS Y EN FUNCIONAMIENTO</v>
          </cell>
        </row>
        <row r="372">
          <cell r="B372" t="str">
            <v>0800P010 MANTENIMIENTO Y MEJORAMIENTO DE SEDES</v>
          </cell>
        </row>
        <row r="373">
          <cell r="B373" t="str">
            <v>0800P011 REGISTRADURIAS INCLUIDAS EN EL SISTEMA EN LINEA</v>
          </cell>
        </row>
        <row r="374">
          <cell r="B374" t="str">
            <v>0800P012 ACTIVIDADES PROGRAMADAS POR LA ESCUELA JUDICIAL.</v>
          </cell>
        </row>
        <row r="375">
          <cell r="B375" t="str">
            <v>0800P013 AREA CONSTRUIDA DE DESPACHOS JUDICIALES</v>
          </cell>
        </row>
        <row r="376">
          <cell r="B376" t="str">
            <v>0800P014 IMPLEMENTACION DE CENTROS ESPECIALIZADOS EN MANEJO AMBIENTAL PRODUCTIVO</v>
          </cell>
        </row>
        <row r="377">
          <cell r="B377" t="str">
            <v>0800P015 EMPLEADOS ESCALAFONADOS</v>
          </cell>
        </row>
        <row r="378">
          <cell r="B378" t="str">
            <v>0800P016 ESTUDIOS DE MERCADO ELABORADOS</v>
          </cell>
        </row>
        <row r="379">
          <cell r="B379" t="str">
            <v>0800P017 ESTUDIOS SOBRE CARRERA JUDICIAL REALIZADOS</v>
          </cell>
        </row>
        <row r="380">
          <cell r="B380" t="str">
            <v>0800P018 FUNCIONARIOS ESCALAFONADOS</v>
          </cell>
        </row>
        <row r="381">
          <cell r="B381" t="str">
            <v>0800P019 ASPIRANTES QUE TERMINAN EL CURSO DEL CONSEJO SUPERIOR DE LA JUDICATURA EXIGIDO PARA OCUPAR CARGOS EN LA RAMA JUDICIAL</v>
          </cell>
        </row>
        <row r="382">
          <cell r="B382" t="str">
            <v>0800P020 INICIATIVAS LEGISLATIVAS PRESENTADAS</v>
          </cell>
        </row>
        <row r="383">
          <cell r="B383" t="str">
            <v>0800P021 MEJORAMIENTO DE LAS CONDICIONES DE LOS CENTROS PENITENCIARIOS</v>
          </cell>
        </row>
        <row r="384">
          <cell r="B384" t="str">
            <v>0800P022 MODELOS DE ATENCION Y TRATAMIENTO DROGADICCION (DISEÑADOS O DESARROLADOS) IMPLEMENTADOS</v>
          </cell>
        </row>
        <row r="385">
          <cell r="B385" t="str">
            <v>0800P023 MODELO DE ATENCION Y TRATAMIENTO DROGADICCION DISEÑADOS O DESARROLLADOS</v>
          </cell>
        </row>
        <row r="386">
          <cell r="B386" t="str">
            <v>0800P024 MODELOS EDUCATIVOS PARA EL SISTEMA PENITENCIARIO CARCELARIO</v>
          </cell>
        </row>
        <row r="387">
          <cell r="B387" t="str">
            <v>0800P025 PUBLICACIONES JUDICIALES</v>
          </cell>
        </row>
        <row r="388">
          <cell r="B388" t="str">
            <v>0800P026 PERFILES EDUCACIONALES Y LABORALES</v>
          </cell>
        </row>
        <row r="389">
          <cell r="B389" t="str">
            <v>0800P027 PUNTAJES PROMEDIO DE LAS PRUEBAS DE CONOCIMIENTOS PARA INGRESO A LA RAMA JUDICIAL</v>
          </cell>
        </row>
        <row r="390">
          <cell r="B390" t="str">
            <v>0800P028 PUNTAJES PROMEDIO DE LOS ASPIRANTES EN LOS MODULOS DEL CURSO REQUERIDO PARA OCUPAR CARGOS EN LA RAMA JUDICIAL</v>
          </cell>
        </row>
        <row r="391">
          <cell r="B391" t="str">
            <v>0800P029 SERVIDORES JUDICIALES ESCALAFONADOS</v>
          </cell>
        </row>
        <row r="392">
          <cell r="B392" t="str">
            <v>0800P030 SERVIDORES JUDICIALES EVALUADOS</v>
          </cell>
        </row>
        <row r="393">
          <cell r="B393" t="str">
            <v>0800P031 AREA AMPLIADA DE DESPACHOS JUDICIALES</v>
          </cell>
        </row>
        <row r="394">
          <cell r="B394" t="str">
            <v>0800P032 AREA DESPACHOS JUDICIALES A LA QUE SE HA REALIZADO MANTENIMIENTO</v>
          </cell>
        </row>
        <row r="395">
          <cell r="B395" t="str">
            <v>0800P033 EJECUCION DE ESTADISTICAS</v>
          </cell>
        </row>
        <row r="396">
          <cell r="B396" t="str">
            <v>0800P034 EJECUCION DE LEGISLATIVOS</v>
          </cell>
        </row>
        <row r="397">
          <cell r="B397" t="str">
            <v>0800P035 EJECUCION DE ARCHIVOS</v>
          </cell>
        </row>
        <row r="398">
          <cell r="B398" t="str">
            <v>0800P036 EJECUCION DE MODELOS</v>
          </cell>
        </row>
        <row r="399">
          <cell r="B399" t="str">
            <v>0800P037 DESPACHOS INTERVENIDOS</v>
          </cell>
        </row>
        <row r="400">
          <cell r="B400" t="str">
            <v>0800P038 EJECUCION PLANES DE SEGURIDAD</v>
          </cell>
        </row>
        <row r="401">
          <cell r="B401" t="str">
            <v>0800P039 LISTADO DE ELEGIBLES</v>
          </cell>
        </row>
        <row r="402">
          <cell r="B402" t="str">
            <v>0800P040 CUMPLIMIENTO INTENSIDAD ACADEMICA PROGRAMADA FUNCIONARIOS</v>
          </cell>
        </row>
        <row r="403">
          <cell r="B403" t="str">
            <v>0800P041 CUMPLIMIENTO INTENSIDAD ACADEMICA PROGRAMADA EMPLEADOS</v>
          </cell>
        </row>
        <row r="404">
          <cell r="B404" t="str">
            <v>0800P042 CAPACIDAD DE ATENCION A USUARIOS</v>
          </cell>
        </row>
        <row r="405">
          <cell r="B405" t="str">
            <v>0800P043 CAPACIDAD AREA DESPACHOS JUDICIALES INTERVENIDA</v>
          </cell>
        </row>
        <row r="406">
          <cell r="B406" t="str">
            <v>0800P044 EQUIDAD EN EL ACCESO</v>
          </cell>
        </row>
        <row r="407">
          <cell r="B407" t="str">
            <v>0800P045 TRANSMISION DIGITAL COLECTIVA</v>
          </cell>
        </row>
        <row r="408">
          <cell r="B408" t="str">
            <v>0800P046 CULTURA ORGANIZACIONAL</v>
          </cell>
        </row>
        <row r="409">
          <cell r="B409" t="str">
            <v>0800P047 UTILIZACION DE SOFTWARE DE GESTION JUDICIAL</v>
          </cell>
        </row>
        <row r="410">
          <cell r="B410" t="str">
            <v>0800P048 DESCONCENTRACION TAREAS ADMINISTRATIVAS EN DESPACHOS JUDICIALES</v>
          </cell>
        </row>
        <row r="411">
          <cell r="B411" t="str">
            <v>0800P049 DESPACHOS SISTEMATIZADOS NIVEL NACIONAL</v>
          </cell>
        </row>
        <row r="412">
          <cell r="B412" t="str">
            <v>0800P050 INFRAESTRUCTURA TECNOLOGICA INSTALADA A NIVEL NACIONAL</v>
          </cell>
        </row>
        <row r="413">
          <cell r="B413" t="str">
            <v>0800P051 SERVICIOS INFORMATICOS IMPLEMENTADOS</v>
          </cell>
        </row>
        <row r="414">
          <cell r="B414" t="str">
            <v>09000000 SECTOR MEDIO AMBIENTE</v>
          </cell>
        </row>
        <row r="415">
          <cell r="B415" t="str">
            <v>0900P001 OCUPACION DEL ESPACIO PUBLICO</v>
          </cell>
        </row>
        <row r="416">
          <cell r="B416" t="str">
            <v>0900P002 ASENTAMIENTOS HUMANOS EN ZONAS DE ALTO RIESGO.</v>
          </cell>
        </row>
        <row r="417">
          <cell r="B417" t="str">
            <v>0900P003 BOLETINES HIDROMETEOROLOGICA Y AMBIENTAL</v>
          </cell>
        </row>
        <row r="418">
          <cell r="B418" t="str">
            <v>0900P004 CAPACITADOS EN SISTEMAS NACIONALES Y/O REGIONALES DE AREAS PROTEGIDAS</v>
          </cell>
        </row>
        <row r="419">
          <cell r="B419" t="str">
            <v>0900P005 METODOLOGIAS IMPLEMENTADAS PARA LA VALORACION DE SERVICIOS AMBIENTALES</v>
          </cell>
        </row>
        <row r="420">
          <cell r="B420" t="str">
            <v>0900P006 DESARROLLO DE MODELOS INTERPRETATIVOS</v>
          </cell>
        </row>
        <row r="421">
          <cell r="B421" t="str">
            <v>0900P007 ÄREAS CON ESTRATEGIAS IMPLEMENTADAS DE PROTECCION Y CONTROL PARA EL SISTEMA DE PARQUES NACIONALES, SPNN</v>
          </cell>
        </row>
        <row r="422">
          <cell r="B422" t="str">
            <v>0900P008 ESTRATEGIA DE PROTECCION Y CONTROL DEL SPNN OPERANDO.</v>
          </cell>
        </row>
        <row r="423">
          <cell r="B423" t="str">
            <v>0900P009 CONVENIOS Y CONTRATOS SUSCRITOS Y/O EN DESARROLLO EN EL MARCO DEL FONDO NACIONAL AMBIENTAL, FONAM</v>
          </cell>
        </row>
        <row r="424">
          <cell r="B424" t="str">
            <v>0900P010 ACUERDOS CON COMUNIDADES PARA LA CONSERVACION DE ECOSISTEMAS ESTRATEGICOS (NACIONALES, REGIONALES Y LOCALES)</v>
          </cell>
        </row>
        <row r="425">
          <cell r="B425" t="str">
            <v>0900P011 DIAGNOSTICOS PARTICIPATIVOS DE CARACTERIZACION DE RECURSOS SOLIDOS REALIZADOS</v>
          </cell>
        </row>
        <row r="426">
          <cell r="B426" t="str">
            <v>0900P012 ESTACIONES AUTOMATICAS PROGRAMADAS</v>
          </cell>
        </row>
        <row r="427">
          <cell r="B427" t="str">
            <v>0900P013 CONVENIOS SUSCRITOS DE ASISTENCIA TECNICA</v>
          </cell>
        </row>
        <row r="428">
          <cell r="B428" t="str">
            <v>0900P014 ESTACIONES ATENDIDAS</v>
          </cell>
        </row>
        <row r="429">
          <cell r="B429" t="str">
            <v>0900P015 USUARIOS ATENDIDOS</v>
          </cell>
        </row>
        <row r="430">
          <cell r="B430" t="str">
            <v>0900P016 MANTENIMIENTO DE ESTACIONES DE RADIOSONDEO</v>
          </cell>
        </row>
        <row r="431">
          <cell r="B431" t="str">
            <v>0900P017 MEDICIONES ULTRAVIOLETA BETA, UV-B</v>
          </cell>
        </row>
        <row r="432">
          <cell r="B432" t="str">
            <v>0900P018 MEDICIONES ULTRAVIOLETA ALFA, UV-A</v>
          </cell>
        </row>
        <row r="433">
          <cell r="B433" t="str">
            <v>0900P019 MEDICIONES DE RADIACION GLOBAL</v>
          </cell>
        </row>
        <row r="434">
          <cell r="B434" t="str">
            <v>0900P020 MEDICIONES RADIACION ATMOSFERICA</v>
          </cell>
        </row>
        <row r="435">
          <cell r="B435" t="str">
            <v>0900P021 MEDICIONES RADIACION TERRESTRE</v>
          </cell>
        </row>
        <row r="436">
          <cell r="B436" t="str">
            <v>0900P022 MEDICIONES EMISION DE GASES CON EFECTO INVERNADERO</v>
          </cell>
        </row>
        <row r="437">
          <cell r="B437" t="str">
            <v>0900P023 MEDICIONES CONCENTRACION DE OZONO</v>
          </cell>
        </row>
        <row r="438">
          <cell r="B438" t="str">
            <v>0900P024 FUENTES Y SUMIDEROS DE AGUA IDENTIFICADOS</v>
          </cell>
        </row>
        <row r="439">
          <cell r="B439" t="str">
            <v>0900P025 ESTUDIOS DE CARACTERIZACION CULTURAL DE LAS ETNIAS REALIZADOS</v>
          </cell>
        </row>
        <row r="440">
          <cell r="B440" t="str">
            <v>0900P026 MAPAS DE ZONAS DE RIESGO SUSCEPTIBLE A INUNDACION</v>
          </cell>
        </row>
        <row r="441">
          <cell r="B441" t="str">
            <v>0900P027 MAPAS DE ZONAS DE RIESGO POR VOLUMENES DE PRECIPITACION</v>
          </cell>
        </row>
        <row r="442">
          <cell r="B442" t="str">
            <v>0900P028 MAPAS DE ZONAS DE RIESGO POR NIVELES Y CAUDALES</v>
          </cell>
        </row>
        <row r="443">
          <cell r="B443" t="str">
            <v>0900P029 LABORATORIOS DE AGUAS CONSTRUIDOS</v>
          </cell>
        </row>
        <row r="444">
          <cell r="B444" t="str">
            <v>0900P030 AREA DE PLANTACIONES DE PINO Y EUCALIPTO APROVECHADAS</v>
          </cell>
        </row>
        <row r="445">
          <cell r="B445" t="str">
            <v>0900P031 COMUNIDADES CAMPESINAS QUE EJERCEN ACTIVIDAD ECOTURISTICA</v>
          </cell>
        </row>
        <row r="446">
          <cell r="B446" t="str">
            <v>0900P032 ALEVINOS SEMBRADOS</v>
          </cell>
        </row>
        <row r="447">
          <cell r="B447" t="str">
            <v>0900P033 ALEVINOS LIBERADOS</v>
          </cell>
        </row>
        <row r="448">
          <cell r="B448" t="str">
            <v>0900P034 LONGITUD DE CAÑO DESTAPONADO</v>
          </cell>
        </row>
        <row r="449">
          <cell r="B449" t="str">
            <v>0900P035 LONGITUD DE CAÑO RECUPERADO</v>
          </cell>
        </row>
        <row r="450">
          <cell r="B450" t="str">
            <v>0900P036 ESPECIES CONSERVADAS Y MANTENIDAS EN ESTACIONES EXPERIMENTALES</v>
          </cell>
        </row>
        <row r="451">
          <cell r="B451" t="str">
            <v>0900P037 ARTICULOS DE CARACTER CIENTIFICO PUBLICADOS</v>
          </cell>
        </row>
        <row r="452">
          <cell r="B452" t="str">
            <v>0900P038 MONITOREO DE VIABILIDDA DE SEMILLAS</v>
          </cell>
        </row>
        <row r="453">
          <cell r="B453" t="str">
            <v>0900P039 PROYECTOS PRODUCTIVOS SOSTENIBLES</v>
          </cell>
        </row>
        <row r="454">
          <cell r="B454" t="str">
            <v>0900P040 FORMULACION DE PROYECTOS DE PROCESOS DE TECNOLOGIAS LIMPIAS</v>
          </cell>
        </row>
        <row r="455">
          <cell r="B455" t="str">
            <v>0900P041 CONSULTORIAS Y ESTUDIOS TECNICOS REALIZADAS EN EL TEMA DE AREAS PROTEGIDAS</v>
          </cell>
        </row>
        <row r="456">
          <cell r="B456" t="str">
            <v>0900P042 REGLAMENTACIONES Y ACUERDOS  EMITIDOS EN EL TEMA SOBRE EL FONDO NACIOANL AMBIENTAL, FONAM</v>
          </cell>
        </row>
        <row r="457">
          <cell r="B457" t="str">
            <v>0900P043 EVENTOS REALIZADOS POR LA UNIDAD ADMINISTRATIVA ESPACIAL DE PARQUES NACIONALES, UAESPNN SOBRE EL TEMA DE AREAS PROTEGIDAS</v>
          </cell>
        </row>
        <row r="458">
          <cell r="B458" t="str">
            <v>0900P044 AREA ADQUIRIDA Y CONSERVADA</v>
          </cell>
        </row>
        <row r="459">
          <cell r="B459" t="str">
            <v>0900P045 PROYECTOS PRODUCTIVOS SOSTENIBLE</v>
          </cell>
        </row>
        <row r="460">
          <cell r="B460" t="str">
            <v>0900P046 MUNICIPIOS CON PROGRAMA DE EDUCACION AMBIENTAL EN EL MANEJO INTEGRAL DE RESIDUOS SOLIDOS.</v>
          </cell>
        </row>
        <row r="461">
          <cell r="B461" t="str">
            <v>0900P047 DIAGNOSTICOS PARTICIPATIVOS REALIZADOS</v>
          </cell>
        </row>
        <row r="462">
          <cell r="B462" t="str">
            <v>0900P048 PROYECTOS DE PROCESOS DE TECNOLOGIAS LIMPIAS</v>
          </cell>
        </row>
        <row r="463">
          <cell r="B463" t="str">
            <v>0900P049 DEMANDA VS OFERTA DE AGUA</v>
          </cell>
        </row>
        <row r="464">
          <cell r="B464" t="str">
            <v>0900P050 CARGA DE DBO</v>
          </cell>
        </row>
        <row r="465">
          <cell r="B465" t="str">
            <v>0900P051 CARGA DE SST</v>
          </cell>
        </row>
        <row r="466">
          <cell r="B466" t="str">
            <v>0900P052 DISEÑOS DE PLANTAS TRATAMIENTO DE AGUA</v>
          </cell>
        </row>
        <row r="467">
          <cell r="B467" t="str">
            <v>0900P053 FUENTES IDENTIFICADAS DE EMISION DE GASES EFECTO INVERNADERO</v>
          </cell>
        </row>
        <row r="468">
          <cell r="B468" t="str">
            <v>0900P054 DENSIDAD DE POBLACION</v>
          </cell>
        </row>
        <row r="469">
          <cell r="B469" t="str">
            <v>0900P055 TASA DE FERTILIDAD</v>
          </cell>
        </row>
        <row r="470">
          <cell r="B470" t="str">
            <v>0900P056 CAMBIO DE USOS DE LA TIERRA</v>
          </cell>
        </row>
        <row r="471">
          <cell r="B471" t="str">
            <v>0900P057 SUPERFICIE EN USO</v>
          </cell>
        </row>
        <row r="472">
          <cell r="B472" t="str">
            <v>0900P058 INDICE DE DEGRADACION DEL SUELO</v>
          </cell>
        </row>
        <row r="473">
          <cell r="B473" t="str">
            <v>0900P059 POBLACION EXPUESTA A DESASTRES</v>
          </cell>
        </row>
        <row r="474">
          <cell r="B474" t="str">
            <v>0900P060 RESERVAS COMO PORCENTAJE DE RESERVAS PROBADAS ANUALMENTE</v>
          </cell>
        </row>
        <row r="475">
          <cell r="B475" t="str">
            <v>0900P061 VEHICULOS PER CAPITA</v>
          </cell>
        </row>
        <row r="476">
          <cell r="B476" t="str">
            <v>0900P062 DISTRIBUCION DEL PARQUE AUTOMOTOR</v>
          </cell>
        </row>
        <row r="477">
          <cell r="B477" t="str">
            <v>0900P063 RECICLADO DE RESIDUOS DOMESTICOS E INDUSTRIALES</v>
          </cell>
        </row>
        <row r="478">
          <cell r="B478" t="str">
            <v>0900P064 MUNICIPIOS CON SISTEMA DE DESCONTAMINACION</v>
          </cell>
        </row>
        <row r="479">
          <cell r="B479" t="str">
            <v>0900P065 CAPACIDAD DE TRATAMIENTO</v>
          </cell>
        </row>
        <row r="480">
          <cell r="B480" t="str">
            <v>10000000 SECTOR ADMINISTRACION DEL ESTADO</v>
          </cell>
        </row>
        <row r="481">
          <cell r="B481" t="str">
            <v>1000P001 PARTICIPACION ELECTORAL</v>
          </cell>
        </row>
        <row r="482">
          <cell r="B482" t="str">
            <v>1000P002 NUEVAS ALTERNATIVAS POLITICAS (PROGRAMAS, ACCIONES, LEYES, DECRETOS, ESTRATEGIAS, ETC)</v>
          </cell>
        </row>
        <row r="483">
          <cell r="B483" t="str">
            <v>1000P003 PEQUEÑAS Y MEDIANAS EMPRESAS, PYMES CON SISTEMA DE DECLARACION Y PAGO ELECTRONICO</v>
          </cell>
        </row>
        <row r="484">
          <cell r="B484" t="str">
            <v>1000P004 VARIACION MARGINAL DEL RECAUDO REAL</v>
          </cell>
        </row>
        <row r="485">
          <cell r="B485" t="str">
            <v>1000P005 TASA DE CRECIMIENTO REAL PROMEDIO DEL RECAUDO</v>
          </cell>
        </row>
        <row r="486">
          <cell r="B486" t="str">
            <v>1000P006 ELASTICIDAD DEL RECAUDO DE LOS IMPUESTOS FRENTE AL PIB DEPARTAMENTAL.</v>
          </cell>
        </row>
        <row r="487">
          <cell r="B487" t="str">
            <v>1000P007 PARTICIPACION PORCENTUAL DE CAD IMPUESTO EN LOS INGRESOS TRIBUTARIOS TERRITORIALES Y EN LOS INGRESOS CORRIENTES</v>
          </cell>
        </row>
        <row r="488">
          <cell r="B488" t="str">
            <v>1000P008 RENDIMIENTO DE RECAUDOS</v>
          </cell>
        </row>
        <row r="489">
          <cell r="B489" t="str">
            <v>1000P009 ESFUERZO FISCAL REAL</v>
          </cell>
        </row>
        <row r="490">
          <cell r="B490" t="str">
            <v>1000P101 BENEFICIARIOS DE LOS PROGRAMAS (AUXILIOS DE MANUTENCION, ASEO, ETC) DE LA RED DE SOLIDARIDAD SOCIAL, RSS</v>
          </cell>
        </row>
        <row r="491">
          <cell r="B491" t="str">
            <v>1000P102 FAMILIAS BENEFICIARIAS DEL PROGRAMA (AUXILIOS DE MANUTENCION, ASEO, ETC) DE LA RED DE SOLIDARIDAD SOCIAL, RSS</v>
          </cell>
        </row>
        <row r="492">
          <cell r="B492" t="str">
            <v>1000P103 CONTRATOS PARA LA ATENCION A LA COMUNIDAD</v>
          </cell>
        </row>
        <row r="493">
          <cell r="B493" t="str">
            <v>1000P104 BENEFICIARIOS DE LOS USUARIOS DE AYUDA HUMANITARIA</v>
          </cell>
        </row>
        <row r="494">
          <cell r="B494" t="str">
            <v>1000P105 EVENTOS DE DESPLAZAMIENTO MASIVO REGISTRADO</v>
          </cell>
        </row>
        <row r="495">
          <cell r="B495" t="str">
            <v>1000P106 ORGANIZACIONES NO GUBERNAMENTALES, ONGS CONTRATADAS PARA LA ATENCION HUMANITARIA DE EMERGENCIA</v>
          </cell>
        </row>
        <row r="496">
          <cell r="B496" t="str">
            <v>1000P107 UNIDADES DE ATENCION Y ORIENTACION (UAO) CONFORMADAS Y FORTALECIDAS</v>
          </cell>
        </row>
        <row r="497">
          <cell r="B497" t="str">
            <v>1000P108 ASISTENCIAS TECNICAS CONTRATADAS</v>
          </cell>
        </row>
        <row r="498">
          <cell r="B498" t="str">
            <v>1000P109 ALIANZAS FIRMADAS PARA AYUDAS A DESPLAZADOS</v>
          </cell>
        </row>
        <row r="499">
          <cell r="B499" t="str">
            <v>1000P110 FAMILIAS DESPLAZADAS RETORNADAS POR PROGRAMAS DE LA RSS</v>
          </cell>
        </row>
        <row r="500">
          <cell r="B500" t="str">
            <v>1000P111 PERSONAS BENEFICIADAS CON DISTRIBUCION DE ALIMENTOS</v>
          </cell>
        </row>
        <row r="501">
          <cell r="B501" t="str">
            <v>1000P112 COMUNIDADES BENEFICIARIAS DE PROGRAMAS DE FORTALECIMIENTO A CAPACIDAD LOCAL</v>
          </cell>
        </row>
        <row r="502">
          <cell r="B502" t="str">
            <v>1000P113 MUNICIPIOS CON IMPLANTACION DE SISTEMA DE MONITOREO Y SEGUIMIENTO A POYECTOS</v>
          </cell>
        </row>
        <row r="503">
          <cell r="B503" t="str">
            <v>1000P114 NRO DE LAS UNIDADES COMUNITARIAS DESPLAZADAS QUE SE HAN RETORNADO O REUBICADO</v>
          </cell>
        </row>
        <row r="504">
          <cell r="B504" t="str">
            <v>1000P115 PLANES DE DESARROLLO INTEGRALES Y PILOTO DESARROLLADOS POR LA ENTIDAD</v>
          </cell>
        </row>
        <row r="505">
          <cell r="B505" t="str">
            <v>1000P116 NRO DE ESTUDIOS DE CARACTERIZACION REALIZADOS</v>
          </cell>
        </row>
        <row r="506">
          <cell r="B506" t="str">
            <v>1000P117 CONFORMACION DE LA COMISION HUMANITARIA.</v>
          </cell>
        </row>
        <row r="507">
          <cell r="B507" t="str">
            <v>1000P118 ACUERDOS SUSCRITOS O ESTABLECIDOS PARA PREVENIR EL DESPLAZAMIENTO MASIVO</v>
          </cell>
        </row>
        <row r="508">
          <cell r="B508" t="str">
            <v>1000P119 CONFORMACION DE UNIDADES DE ATENCION Y ORIENTACION EN MUNICIPIOS RECEPTORES</v>
          </cell>
        </row>
        <row r="509">
          <cell r="B509" t="str">
            <v>1000P120 CONFORMACION DE REDES COMUNITARIAS, MECANISMOS DE COMUNICACION Y ALERTAS TEMPRANAS</v>
          </cell>
        </row>
        <row r="510">
          <cell r="B510" t="str">
            <v>1000P121 PPRESTACION DE SERVICIOS TEMPORALES</v>
          </cell>
        </row>
        <row r="511">
          <cell r="B511" t="str">
            <v>1000P122 NRO DE COMITES DE PREVENCION Y ALERTAS TEMPRANAS CONFORMADOS</v>
          </cell>
        </row>
        <row r="512">
          <cell r="B512" t="str">
            <v>1000P123 NRO DE PROGRAMAS Y PROYECTOS ECONOMICOS ASOCIATIVOS Y COMUNITARIOS PUESTOS EN MARCHA</v>
          </cell>
        </row>
        <row r="513">
          <cell r="B513" t="str">
            <v>1000P124 NRO DE MODELOS DE SEGURIDAD DESARROLLADOS E IMPLEMENTADOS</v>
          </cell>
        </row>
        <row r="514">
          <cell r="B514" t="str">
            <v>1000P125 NRO DE FAMILIAS QUE TUVIERON ACCESO A TIERRAS (RURAL)</v>
          </cell>
        </row>
        <row r="515">
          <cell r="B515" t="str">
            <v>1000P126 NRO DE FAMILIAS QUE TUVIERON ACCESO A PREDIOS (RURALES O URBANOS)</v>
          </cell>
        </row>
        <row r="516">
          <cell r="B516" t="str">
            <v>1000P127 NRO DE FAMILIAS QUE TUVIERON ACCESO A PLANES DE MEJORAMIENTO DE PREDIOS (RURALES O URBANOS)</v>
          </cell>
        </row>
        <row r="517">
          <cell r="B517" t="str">
            <v>1000P128 NRO DE PROYECTOS DE INFRAESTRUCTURA DESARROLLADOS</v>
          </cell>
        </row>
        <row r="518">
          <cell r="B518" t="str">
            <v>1000P129 CONSULTARIAS REALIZADAS PARA LA REVISION DE LA NORMATIVIDAD</v>
          </cell>
        </row>
        <row r="519">
          <cell r="B519" t="str">
            <v>1000P130 NRO DE ESTRATEGIAS PARA ORGANIZAR Y FORTALECER LA PARTICIPACION DEPARTAMENTAL Y MUNICIPAL IMPLEMENTADAS</v>
          </cell>
        </row>
        <row r="520">
          <cell r="B520" t="str">
            <v>1000P131 NRO DE NUEVOS LINEAMIENTOS Y PROCEDIMIENTOS ESTABLECIDOS (ADJUDICACION DE TIERRAS, SUBSIDIOS DE VIVIENDA, PROTECCION A LA PRODUCCION CAMPESINA, MECANISMOS DE COMERCIALIZACION, ETC)</v>
          </cell>
        </row>
        <row r="521">
          <cell r="B521" t="str">
            <v>1000P132 ESTRATEGIAS Y ACCIONES DESARROLLADAS PARA FORTALECER LOS DIFERENTES FONDOS DE AYUDA</v>
          </cell>
        </row>
        <row r="522">
          <cell r="B522" t="str">
            <v>1000P133 ESTRATEGIAS Y ACCIONES DESARROLLADAS PARA FORTALECER LOS DIFERENTES OBSERVATORIOS DE DESPLAZAMIENTO</v>
          </cell>
        </row>
        <row r="523">
          <cell r="B523" t="str">
            <v>1000P134 AUDITORIAS EXTERNAS CONTRATADAS</v>
          </cell>
        </row>
        <row r="524">
          <cell r="B524" t="str">
            <v>1000P135 NRO DE SISTEMAS DE INFORMACION Y ALERTAS TEMPRANAS IMPLANTADOS</v>
          </cell>
        </row>
        <row r="525">
          <cell r="B525" t="str">
            <v>1000P201 COBERTURA CON LA IMPLEMENTACION DEL SISTEMA DE GESTION</v>
          </cell>
        </row>
        <row r="526">
          <cell r="B526" t="str">
            <v>1000P202 COBERTURA CON LA IMPLEMENTACION DEL SISTEMA DATAWAREHOUSE</v>
          </cell>
        </row>
        <row r="527">
          <cell r="B527" t="str">
            <v>1000P203 PROGRAMACION DE EVENTOS DE DIVULGACION</v>
          </cell>
        </row>
        <row r="528">
          <cell r="B528" t="str">
            <v>1000P204 ESTUDIOS REALIZADOS</v>
          </cell>
        </row>
        <row r="529">
          <cell r="B529" t="str">
            <v>1000P205 PRODUCTOS ESPERADOS POR CONTRATOS SUSCRITOS</v>
          </cell>
        </row>
        <row r="530">
          <cell r="B530" t="str">
            <v>1000P301 SEMINARIOS O EVENTOS REALIZADOS</v>
          </cell>
        </row>
        <row r="531">
          <cell r="B531" t="str">
            <v>1000P302 INFORMES PRESENTADOS</v>
          </cell>
        </row>
        <row r="532">
          <cell r="B532" t="str">
            <v>1000P303 PROYECTOS Y/O PROGRAMAS SELECCIONADOS (PARA SER: IMPULSADOS, FINANCIADOS, EVALUADOS, ASESORADOS, ETC)</v>
          </cell>
        </row>
        <row r="533">
          <cell r="B533" t="str">
            <v>1000P304 ASISTENCIA TECNICA A ENTIDADES</v>
          </cell>
        </row>
        <row r="534">
          <cell r="B534" t="str">
            <v>1000P305 ACTUALIZACION DE DOCUMENTOS</v>
          </cell>
        </row>
        <row r="535">
          <cell r="B535" t="str">
            <v>1000P306 PROPUESTA DE LEY MARCO - NORMAS REGLAMENTARIAS PRESENTADAS A CONGRESO</v>
          </cell>
        </row>
        <row r="536">
          <cell r="B536" t="str">
            <v>1000P307 DIAGNOSTICO DE OFICINAS DE PLANEACION REALIZADOS</v>
          </cell>
        </row>
        <row r="537">
          <cell r="B537" t="str">
            <v>1000P308 SEMINARIOS PARA LA IMPLEMENTACION DEL SINAGEP</v>
          </cell>
        </row>
        <row r="538">
          <cell r="B538" t="str">
            <v>1000P309 INSTITUCIONES FORTALECIDAS PARA LA IMPLEMENTACION DEL SINAGEP</v>
          </cell>
        </row>
        <row r="539">
          <cell r="B539" t="str">
            <v>1000P310 DOCUMENTOS DE DISEÑO DE ESTRATEGIAS DE CAPACITACION.</v>
          </cell>
        </row>
        <row r="540">
          <cell r="B540" t="str">
            <v>1000P311 CONVENIOS CON INSTITUCIONES DE EDUCACION SUPERIOR.</v>
          </cell>
        </row>
        <row r="541">
          <cell r="B541" t="str">
            <v>1000P313 DISEÑOS DE SISTEMAS DE TRANSPORTE PUBLICO URBANO Y MASIVO PRESENTADOS AL DNP</v>
          </cell>
        </row>
        <row r="542">
          <cell r="B542" t="str">
            <v>1000P314 DOCUMENTOS E INVESTIGACIONES QUE PERMITAN LA GESTION TERRITORIAL DISEÑADOS</v>
          </cell>
        </row>
        <row r="543">
          <cell r="B543" t="str">
            <v>1000P315 PROYECTOS ESTRUCTURADOS DENTRO DEL MARCO DE LA POLITICA DE CONCESIONES EN TRANSPORTE</v>
          </cell>
        </row>
        <row r="544">
          <cell r="B544" t="str">
            <v>1000P316 ACTIVIDADES DE BIENESTAR REALIZADAS</v>
          </cell>
        </row>
        <row r="545">
          <cell r="B545" t="str">
            <v>1000P317 DOCUMENTOS A PUBLICAR</v>
          </cell>
        </row>
        <row r="546">
          <cell r="B546" t="str">
            <v>1000P318 MATERIALES Y SUMINISTROS ADQUIRIDOS</v>
          </cell>
        </row>
        <row r="547">
          <cell r="B547" t="str">
            <v>1000P319 CUPOS DE CAPACITACION OFRECIDOS</v>
          </cell>
        </row>
        <row r="548">
          <cell r="B548" t="str">
            <v>1000P320 PRODUCTOS O INFORMES RECIBIDOS A SATISFACCION</v>
          </cell>
        </row>
        <row r="549">
          <cell r="B549" t="str">
            <v>1000P321 REPOSICION DE EQUIPOS</v>
          </cell>
        </row>
        <row r="550">
          <cell r="B550" t="str">
            <v>1000P322 SERVICIO DE MANTENIMIENTO PREVENTIVO Y CORRECTIVO A EQUIPOS</v>
          </cell>
        </row>
        <row r="551">
          <cell r="B551" t="str">
            <v>1000P323 LIQUIDACION FINAL FONDOS REGIONALES DE INVERSION CORPES</v>
          </cell>
        </row>
        <row r="552">
          <cell r="B552" t="str">
            <v>1000P324 ADECUACIONES INSTITUCIONALES EJECUTADAS</v>
          </cell>
        </row>
        <row r="553">
          <cell r="B553" t="str">
            <v>1000P325 ADQUISICION DE SOFTWARE</v>
          </cell>
        </row>
        <row r="554">
          <cell r="B554" t="str">
            <v>1000P326 CONSULTARIAS CONTRATADAS</v>
          </cell>
        </row>
        <row r="555">
          <cell r="B555" t="str">
            <v>1000P327 ELABORACION DE TERMINOS DE REFERENCIA</v>
          </cell>
        </row>
        <row r="556">
          <cell r="B556" t="str">
            <v>1000P328 ESTUDIOS Y MANUALES REVISADOS</v>
          </cell>
        </row>
        <row r="557">
          <cell r="B557" t="str">
            <v>1000P329 ACTIVIDADES PREVIAS AL DESEMBOLSO (REQUISITOS DE OBLIGATORIO CUMPLIMIENTO: CARTAS DE COMPROMISO, POLIZAS, CONVENIOS, ETC)</v>
          </cell>
        </row>
        <row r="558">
          <cell r="B558" t="str">
            <v>1000P401 AREA ADECUADA EN INFRAESTRUCTURA</v>
          </cell>
        </row>
        <row r="559">
          <cell r="B559" t="str">
            <v>1000P402 AREA ADQUIRIDA PARA SEDES</v>
          </cell>
        </row>
        <row r="560">
          <cell r="B560" t="str">
            <v>1000P403 EQUIPOS ADECUADOS</v>
          </cell>
        </row>
        <row r="561">
          <cell r="B561" t="str">
            <v>1000P404 EQUIPOS OPERATIVOS ESPECIALIZADOS ADQUIRIDOS</v>
          </cell>
        </row>
        <row r="562">
          <cell r="B562" t="str">
            <v>1000P405 FUNCIONARIOS CON EQUIPOS DE COMUNICACION (RADIOS)</v>
          </cell>
        </row>
        <row r="563">
          <cell r="B563" t="str">
            <v>1000P406 TARJETAS DECADACTILARES SISTEMATIZADAS</v>
          </cell>
        </row>
        <row r="564">
          <cell r="B564" t="str">
            <v>1000P407 VEHICULOS ADQUIRIDOS</v>
          </cell>
        </row>
        <row r="565">
          <cell r="B565" t="str">
            <v>1000P501 AREA DE SEDES NACIONALES MEJORADAS</v>
          </cell>
        </row>
        <row r="566">
          <cell r="B566" t="str">
            <v>1000P502 AREA DOTADA SEDE NACIONAL</v>
          </cell>
        </row>
        <row r="567">
          <cell r="B567" t="str">
            <v>1000P503 SEDES EN EL EXTERIOR MEJORADAS</v>
          </cell>
        </row>
        <row r="568">
          <cell r="B568" t="str">
            <v>1000P504 SERVICIOS TECNOLOGICOS</v>
          </cell>
        </row>
        <row r="569">
          <cell r="B569" t="str">
            <v>11000000 SECTOR AGROPECUARIO</v>
          </cell>
        </row>
        <row r="570">
          <cell r="B570" t="str">
            <v>1100P001 EMPRESAS GENERADAS</v>
          </cell>
        </row>
        <row r="571">
          <cell r="B571" t="str">
            <v>1100P002 DISTRITOS DE RIEGO TERMINADOS</v>
          </cell>
        </row>
        <row r="572">
          <cell r="B572" t="str">
            <v>1100P003 HECTAREAS PROTEGIDAS DE INUNDACIONES</v>
          </cell>
        </row>
        <row r="573">
          <cell r="B573" t="str">
            <v>1100P004 FUENTES DE AGUA CANALIZADAS</v>
          </cell>
        </row>
        <row r="574">
          <cell r="B574" t="str">
            <v>1100P005 PROYECTOS REALIZADOS POR ALIANZAS</v>
          </cell>
        </row>
        <row r="575">
          <cell r="B575" t="str">
            <v>1100P006 EMPRESAS DE INNOVACION</v>
          </cell>
        </row>
        <row r="576">
          <cell r="B576" t="str">
            <v>1100P007 PERSONAS BENEFICIADAS CON LAS TRANSFERENCIAS TECNOLOGICAS</v>
          </cell>
        </row>
        <row r="577">
          <cell r="B577" t="str">
            <v>1100P008 AREA ADECUADA</v>
          </cell>
        </row>
        <row r="578">
          <cell r="B578" t="str">
            <v>1100P009 AREA AFECTADA POR PLAGAS  Y ENFERMEDADES EN CULTIVOS</v>
          </cell>
        </row>
        <row r="579">
          <cell r="B579" t="str">
            <v>1100P010 AREA BENEFICIADA CON SISTEMA DE RIEGO</v>
          </cell>
        </row>
        <row r="580">
          <cell r="B580" t="str">
            <v>1100P011 AREA CON PROTECCION</v>
          </cell>
        </row>
        <row r="581">
          <cell r="B581" t="str">
            <v>1100P012 AREA SIN PROTECCION</v>
          </cell>
        </row>
        <row r="582">
          <cell r="B582" t="str">
            <v>1100P013 CONEXIONES DOMICILIARIAS</v>
          </cell>
        </row>
        <row r="583">
          <cell r="B583" t="str">
            <v>1100P014 CREDITOS AVALADOS A TRAVES DEL ESQUEMA DEL INCENTIVO A LA CAPITALIZACION RURAL</v>
          </cell>
        </row>
        <row r="584">
          <cell r="B584" t="str">
            <v>1100P015 DISEÑOS DETALLADOS REALIZADOS</v>
          </cell>
        </row>
        <row r="585">
          <cell r="B585" t="str">
            <v>1100P016 DISTRITOS DE RIEGO CONSTRUIDOS</v>
          </cell>
        </row>
        <row r="586">
          <cell r="B586" t="str">
            <v>1100P017 DISTRITOS DE RIEGO REHABILITADOS Y/O COMPLEMENTADOS</v>
          </cell>
        </row>
        <row r="587">
          <cell r="B587" t="str">
            <v>1100P018 MATRIAL INVESTIGATIVO PUBLICADO</v>
          </cell>
        </row>
        <row r="588">
          <cell r="B588" t="str">
            <v>1100P019 ENTES TERRITORIALES APOYADOS</v>
          </cell>
        </row>
        <row r="589">
          <cell r="B589" t="str">
            <v>1100P020 EQUIPOS ADQUIRIDOS</v>
          </cell>
        </row>
        <row r="590">
          <cell r="B590" t="str">
            <v>1100P021 ESTUDIOS DE FACTIBILIDAD REALIZADOS</v>
          </cell>
        </row>
        <row r="591">
          <cell r="B591" t="str">
            <v>1100P022 ESTUDIOS Y DISEÑOS REALIZADOS</v>
          </cell>
        </row>
        <row r="592">
          <cell r="B592" t="str">
            <v>1100P023 CAPACITACION REALIZADA</v>
          </cell>
        </row>
        <row r="593">
          <cell r="B593" t="str">
            <v>1100P024 FAMILIAS BENEFICIADAS CON LA CONSTITUCION O AMPLIACION DE RESGUARDOS INDIGENAS</v>
          </cell>
        </row>
        <row r="594">
          <cell r="B594" t="str">
            <v>1100P025 FOCOS DE ENFERMEDADES DE CONTROL OFICIAL EN ANIMALES REGISTRADOS Y CONTROLADOS</v>
          </cell>
        </row>
        <row r="595">
          <cell r="B595" t="str">
            <v>1100P026 FUNCIONARIOS CAPACITADOS</v>
          </cell>
        </row>
        <row r="596">
          <cell r="B596" t="str">
            <v>1100P027 GRUPOS ASOCIATIVOS CONSTITUIDOS</v>
          </cell>
        </row>
        <row r="597">
          <cell r="B597" t="str">
            <v>1100P028 AREA ADQUIRIDA PARA RESGUARDOS INDIGENAS</v>
          </cell>
        </row>
        <row r="598">
          <cell r="B598" t="str">
            <v>1100P029 INVESTIGACIONES EN CULTIVOS REALIZADAS</v>
          </cell>
        </row>
        <row r="599">
          <cell r="B599" t="str">
            <v>1100P030 ALIANZAS CONSTITUIDAS</v>
          </cell>
        </row>
        <row r="600">
          <cell r="B600" t="str">
            <v>1100P031 NRO DE BENEFICIARIOS PRANES</v>
          </cell>
        </row>
        <row r="601">
          <cell r="B601" t="str">
            <v>1100P032 BENEFICIARIOS VIVIENDA RURAL</v>
          </cell>
        </row>
        <row r="602">
          <cell r="B602" t="str">
            <v>1100P033 DOCUMENTOS IMPRESOS Y/O MAGNETICOS CON INFORMACION SECTORIAL</v>
          </cell>
        </row>
        <row r="603">
          <cell r="B603" t="str">
            <v>1100P034 FAMILIAS BENEFICIADAS CON ADQUISICION TIERRAS</v>
          </cell>
        </row>
        <row r="604">
          <cell r="B604" t="str">
            <v>1100P035 NRO DE FOCOS DE FIEBRE AFTOSA EN EL PAIS (EXCLUYENDO, COSTA ATLANTICA, ANTIOQUIA Y ZONA NORTE DEL CHOCO)</v>
          </cell>
        </row>
        <row r="605">
          <cell r="B605" t="str">
            <v>1100P036 AREA ADQUIRIDA PARA TITULACION</v>
          </cell>
        </row>
        <row r="606">
          <cell r="B606" t="str">
            <v>1100P037 AREA LEGALIZADA PARA TITULACION</v>
          </cell>
        </row>
        <row r="607">
          <cell r="B607" t="str">
            <v>1100P038 AREAS LEGALIZADAS A COMUNIDADES NEGRAS</v>
          </cell>
        </row>
        <row r="608">
          <cell r="B608" t="str">
            <v>1100P039 AREAS RECUPERADAS CON PRODUCTOS INCLUIDOS EN LAS CADENAS PRODUCTIVAS</v>
          </cell>
        </row>
        <row r="609">
          <cell r="B609" t="str">
            <v>1100P040 AREAS REFORESTADAS</v>
          </cell>
        </row>
        <row r="610">
          <cell r="B610" t="str">
            <v>1100P041 DESARROLLO DE CADENAS PRODUCTIVAS</v>
          </cell>
        </row>
        <row r="611">
          <cell r="B611" t="str">
            <v>1100P042 INVESTIGACIONES EJECUTADAS</v>
          </cell>
        </row>
        <row r="612">
          <cell r="B612" t="str">
            <v>1100P043 MICROEMPRESARIOS RURALES BENEFICIADOS</v>
          </cell>
        </row>
        <row r="613">
          <cell r="B613" t="str">
            <v>1100P044 PESCADORES BENEFICIADOS EN TALLERES DE CAPACITACION (EN PROCESAMIENTO Y MANIPULACION DE PRODUCTOS PESQUEROS)</v>
          </cell>
        </row>
        <row r="614">
          <cell r="B614" t="str">
            <v>1100P045 PESCADORES Y ACUICULTORES CAPACITADOS</v>
          </cell>
        </row>
        <row r="615">
          <cell r="B615" t="str">
            <v>1100P046 PRODUCTORES BENEFICIADOS CON PROYECTOS DE ORIGEN TERRITORIAL</v>
          </cell>
        </row>
        <row r="616">
          <cell r="B616" t="str">
            <v>1100P047 PUBLICACIONES Y ESTADISTICAS PESQUERAS</v>
          </cell>
        </row>
        <row r="617">
          <cell r="B617" t="str">
            <v>1100P048 PUNTOS ESTABLECIDOS RED DE SISTEMATIZACION INTERNA DE LA ENTIDAD</v>
          </cell>
        </row>
        <row r="618">
          <cell r="B618" t="str">
            <v>1100P049 RESGUARDOS INDIGENAS</v>
          </cell>
        </row>
        <row r="619">
          <cell r="B619" t="str">
            <v>1100P050 NRO DE RESGUARDOS INDIGENAS CONSTITUIDOS</v>
          </cell>
        </row>
        <row r="620">
          <cell r="B620" t="str">
            <v>1100P051 TITULOS COLECTIVOS OTORGADOS A COMUNIDADES NEGRAS</v>
          </cell>
        </row>
        <row r="621">
          <cell r="B621" t="str">
            <v>1100P052 TITULOS EXPEDIDOS</v>
          </cell>
        </row>
        <row r="622">
          <cell r="B622" t="str">
            <v>1100P053 TONELADAS PRODUCIDAS EN PRODUCTOS DE CADENAS</v>
          </cell>
        </row>
        <row r="623">
          <cell r="B623" t="str">
            <v>1100P054 TONELADAS COMERCIALIZADAS CON RECURSOS DE LOS INCENTIVOS A LA COMERCIALIZACION</v>
          </cell>
        </row>
        <row r="624">
          <cell r="B624" t="str">
            <v>1100P055 INVERSION EN MEJORAS DE RESGUARDOS INDIGENAS</v>
          </cell>
        </row>
        <row r="625">
          <cell r="B625" t="str">
            <v>1100P056 ORGANIZACIONES FORMALES Y/O GRUPOS APOYADOS</v>
          </cell>
        </row>
        <row r="626">
          <cell r="B626" t="str">
            <v>1100P057 PLAGAS  Y ENFERMEDADES EXOTICAS (EN ANIMALES Y VEGETALES) QUE INGRESARON Y SE ESTABLECIERON EN EL PAIS</v>
          </cell>
        </row>
        <row r="627">
          <cell r="B627" t="str">
            <v>1100P058 ERRADICACION DE PLAGAS Y ENFERMEDADES EXOTICAS EN ANIMALES Y VEGETALES DETECTADAS</v>
          </cell>
        </row>
        <row r="628">
          <cell r="B628" t="str">
            <v>1100P059 PROCESOS AGROPECUARIOS MEJORADOS</v>
          </cell>
        </row>
        <row r="629">
          <cell r="B629" t="str">
            <v>1100P060 PRODUCCION AGROPECUARIA COMERCIALIZADA</v>
          </cell>
        </row>
        <row r="630">
          <cell r="B630" t="str">
            <v>1100P061 PROYECTOS FORMULADOS</v>
          </cell>
        </row>
        <row r="631">
          <cell r="B631" t="str">
            <v>1100P062 PROYECTOS DE TRANSFERENCIA DE TECNOLOGIA FINANCIADOS A NIVEL  REGIONAL</v>
          </cell>
        </row>
        <row r="632">
          <cell r="B632" t="str">
            <v>1100P063 PROYECTOS REALIZADOS CON ORGANISMOS INTERNACIONALES Y PROGRAMAS SECTORIALES</v>
          </cell>
        </row>
        <row r="633">
          <cell r="B633" t="str">
            <v>1100P064 PROYECTOS REALIZADOS A TRAVES DE POLITICA SECTORIAL</v>
          </cell>
        </row>
        <row r="634">
          <cell r="B634" t="str">
            <v>1100P065 EJEMPLARES O AVISOS DE PRENSA PUBLICADOS</v>
          </cell>
        </row>
        <row r="635">
          <cell r="B635" t="str">
            <v>1100P066 SEMILLA CERTIFICADA</v>
          </cell>
        </row>
        <row r="636">
          <cell r="B636" t="str">
            <v>1100P067 VIVIENDAS BENEFICIADAS</v>
          </cell>
        </row>
        <row r="637">
          <cell r="B637" t="str">
            <v>1100P068 VOLUMEN DE PRODUCCION</v>
          </cell>
        </row>
        <row r="638">
          <cell r="B638" t="str">
            <v>1100P069 TONELADAS PRODUCIDAS PARA CONSUMO INTERNO INCLUIDOS EN CADENAS PRODUCTIVAS (PROGRAMA DE PROMOCION AL AGRO, PROAGRO)</v>
          </cell>
        </row>
        <row r="639">
          <cell r="B639" t="str">
            <v>1100P070 NRO DE FAMILIAS CAMPESINAS BENEFICIADAS CON LA ADQUISICION DE TIERRAS</v>
          </cell>
        </row>
        <row r="640">
          <cell r="B640" t="str">
            <v>1100P071 HECTAREAS ENTREGADAS A CAMPESINOS</v>
          </cell>
        </row>
        <row r="641">
          <cell r="B641" t="str">
            <v>1100P072 FAMILIAS INDIGENAS BENEFICIADAS CON LA CONSTITUCION Y AMPLIACION DE RESGUARDOS</v>
          </cell>
        </row>
        <row r="642">
          <cell r="B642" t="str">
            <v>1100P073 NRO DE EMPLEOS DIRECTOS GENERADOS CON PROGRAMAS DE REFORMA AGRARIA</v>
          </cell>
        </row>
        <row r="643">
          <cell r="B643" t="str">
            <v>1100P074 NRO DE ZONAS DE RESERVA CAMPESINA CONSTITUIDAS LEGALMENTE</v>
          </cell>
        </row>
        <row r="644">
          <cell r="B644" t="str">
            <v>1100P075 NRO DE EMPLEOS GENERADOS CON PRODUCTOS INCLUIDOS EN CADENAS PRODUCTIVAS</v>
          </cell>
        </row>
        <row r="645">
          <cell r="B645" t="str">
            <v>1100P076 NRO DE FAMILIAS BENEFICIADAS CON PROYECTOS DE MEJORAMEINTO DE INFRAESTRUCTURA</v>
          </cell>
        </row>
        <row r="646">
          <cell r="B646" t="str">
            <v>1100P077 NRO DE FAMILIAS BENEFICIADAS CON SUBSIDIOS DE VIVIENDA SOCIAL RURAL</v>
          </cell>
        </row>
        <row r="647">
          <cell r="B647" t="str">
            <v>1100P078 NRO DE PLANES DE ORDENAMIENTO Y MANEJO DE RECURSOS PESQUEROS FORMULADOS</v>
          </cell>
        </row>
        <row r="648">
          <cell r="B648" t="str">
            <v>1100P079 NRO DE HECTAREAS REFORESTADAS CON EL CERTIFICADO DE INCENTIVO FORESTAL, CIF</v>
          </cell>
        </row>
        <row r="649">
          <cell r="B649" t="str">
            <v>1100P080 VALOR ENTREGADO  A TRAVES DE LOS PROGRAMAS DE "INCENTIVO AL ALMACENAMIENTO Y COMPENSACION DEL PRECIO"</v>
          </cell>
        </row>
        <row r="650">
          <cell r="B650" t="str">
            <v>1100P081 NRO DE TONELADAS TRANSADAS CON LOS PROGRAMAS DE "INCENTIVO AL ALMACENAMIENTO Y COMPENSACION DEL PRECIO" ( ALGODON)</v>
          </cell>
        </row>
        <row r="651">
          <cell r="B651" t="str">
            <v>1100P082 NRO DE HECTAREAS ADECUADAS QUE SE INCORPORAN A LA PRODUCION EN PEQUEÑA IRRIGACION</v>
          </cell>
        </row>
        <row r="652">
          <cell r="B652" t="str">
            <v>1100P083 NRO DE EMPRESAS DE INNOVACION CREADAS EN EL SECTOR AGROPECUARIO</v>
          </cell>
        </row>
        <row r="653">
          <cell r="B653" t="str">
            <v>1100P084 NRO DE PERSONAS BENEFICIADAS CON LAS TRANSFERENCIAS TECNOLOGICAS QUE FUERON APROPIADAS POR LAS COMUNIDADES Y/O EL SECTOR PRIVADO</v>
          </cell>
        </row>
        <row r="654">
          <cell r="B654" t="str">
            <v>12000000 SECTOR SANEAMIENTO BASICO</v>
          </cell>
        </row>
        <row r="655">
          <cell r="B655" t="str">
            <v>1200P001 LONGITUD DE ALCANTARILLADO CONSTRUIDO</v>
          </cell>
        </row>
        <row r="656">
          <cell r="B656" t="str">
            <v>1200P002 COBERTURA CON EL SISTEMA DE ALCANTARILLADO</v>
          </cell>
        </row>
        <row r="657">
          <cell r="B657" t="str">
            <v>1200P003 COBERTURA CON SISTEMA DE ACUEDUCTO</v>
          </cell>
        </row>
        <row r="658">
          <cell r="B658" t="str">
            <v>1200P004 COBERTURA EN SERVICIO DE ASEO</v>
          </cell>
        </row>
        <row r="659">
          <cell r="B659" t="str">
            <v>1200P005 M3 DE AGUA TRATADA PARA SERVICIO DE ACUEDUCTO</v>
          </cell>
        </row>
        <row r="660">
          <cell r="B660" t="str">
            <v>1200P006 M3 DE AGUA TRATADA RECUPERADA (TRATAMIENTO DE AGUAS)</v>
          </cell>
        </row>
        <row r="661">
          <cell r="B661" t="str">
            <v>1200P007 PLANTAS DE TRATAMIENTO DE AGUAS NEGRAS POR CADA CIEN MIL HABITANTES</v>
          </cell>
        </row>
        <row r="662">
          <cell r="B662" t="str">
            <v>1200P008 LICITACIONES ABIERTAS OPERACION CON INVERSION</v>
          </cell>
        </row>
        <row r="663">
          <cell r="B663" t="str">
            <v>1200P009 LICITACIONES ABIERTAS CONSTRUCTOR-OPERADOR</v>
          </cell>
        </row>
        <row r="664">
          <cell r="B664" t="str">
            <v>1200P010 PERSONAS CAPACITADAS EN GESTION AMBIENTAL Y EMPRESARIAL</v>
          </cell>
        </row>
        <row r="665">
          <cell r="B665" t="str">
            <v>1200P011 TRABAJADORES DEL SECTOR CERTIFICADOS EN FORMACION BASADAS EN COMPETENCIAS LABORALES</v>
          </cell>
        </row>
        <row r="666">
          <cell r="B666" t="str">
            <v>1200P012 CONSTRUCCION SISTEMA DE ALCANTARILLADO</v>
          </cell>
        </row>
        <row r="667">
          <cell r="B667" t="str">
            <v>1200P013 ACOMETIDAS DE ACUEDUCTO INSTALADAS Y FUNCIONANDO</v>
          </cell>
        </row>
        <row r="668">
          <cell r="B668" t="str">
            <v>1200P014 SERVICIO DE RECOLECCION DE BASURA</v>
          </cell>
        </row>
        <row r="669">
          <cell r="B669" t="str">
            <v>1200P015 VIVIENDAS CON SERVICIOS BASICOS DE ACUEDUTO, ALCANTARILLADO Y SERVICIO DE RECOLECCION DE BASURAS</v>
          </cell>
        </row>
        <row r="670">
          <cell r="B670" t="str">
            <v>13000000 SECTOR TRABAJO Y SEGURIDAD SOCIAL</v>
          </cell>
        </row>
        <row r="671">
          <cell r="B671" t="str">
            <v>1300P001 NIÑOS ATENDIDOS CON EL PROGRAMA HOGARES COMUNITARIOS DE BIENESTAR INFANTIL</v>
          </cell>
        </row>
        <row r="672">
          <cell r="B672" t="str">
            <v>1300P002 NIÑOS ATENDIDOS EN PROGRAMAS DE DESAYUNOS, ALMUERZOS Y REFRIGERIOS ESCOLARES</v>
          </cell>
        </row>
        <row r="673">
          <cell r="B673" t="str">
            <v>1300P003 NIÑOS, JOVENES Y MUJERES GESTANTES Y LACTANTES CON COMPLEMENTO NUTRICIONAL Y OTROS BENEFICIOS</v>
          </cell>
        </row>
        <row r="674">
          <cell r="B674" t="str">
            <v>1300P004 FAMILIAS ATENDIDAS EN TORNO A EPISODIOS DE VIOLENCIA INTRA FAMILIAR</v>
          </cell>
        </row>
        <row r="675">
          <cell r="B675" t="str">
            <v>1300P005 ALUMNOS ATENDIDOS POR EL FONDO DE INDUSTRIA DE LA CONSTRUCCION, FIC</v>
          </cell>
        </row>
        <row r="676">
          <cell r="B676" t="str">
            <v>1300P006 ALUMNOS ATENDIDOS SEGUN EL SISTEMA DE INFORMACION PARA LA GESTION ACADEMICA - CENTROS AGROPECUARIOS Y MINEROS</v>
          </cell>
        </row>
        <row r="677">
          <cell r="B677" t="str">
            <v>1300P007 ALUMNOS ATENDIDOS SEGUN EL SISTEMA DE INFORMACION PARA LA GESTION ACADEMICA - CENTROS DE FORMACION PROFESIONAL COMERCIALES Y DE SERVICIOS DEL SENA</v>
          </cell>
        </row>
        <row r="678">
          <cell r="B678" t="str">
            <v>1300P008 ALUMNOS ATENDIDOS SEGUN EL SISTEMA DE INFORMACION PARA LA GESTION ACADEMICA - CENTROS INDUSTRIALES Y DE LA CONSTRUCCION DEL SENA</v>
          </cell>
        </row>
        <row r="679">
          <cell r="B679" t="str">
            <v>1300P009 ALUMNOS ATENDIDOS SEGUN EL SISTEMA DE INFORMACION PARA LA GESTION ACADEMICA - CENTROS MULTISECTORIALES DEL SENA</v>
          </cell>
        </row>
        <row r="680">
          <cell r="B680" t="str">
            <v>1300P010 DISEÑOS CURRICULARES ACTUALIZADOS POR COMPETENCIAS LABORALES</v>
          </cell>
        </row>
        <row r="681">
          <cell r="B681" t="str">
            <v>1300P011 DISEÑOS CURRICULARES ELABORADOS POR COMPETENCIAS LABORALES</v>
          </cell>
        </row>
        <row r="682">
          <cell r="B682" t="str">
            <v>1300P012 EMPRESAS ATENDIDAS POR EL PROGRAMA DE DESARROLLO EMPRESARIAL</v>
          </cell>
        </row>
        <row r="683">
          <cell r="B683" t="str">
            <v>1300P013 EMPRESAS INCUBADAS OPERANDO</v>
          </cell>
        </row>
        <row r="684">
          <cell r="B684" t="str">
            <v>1300P014 INVERSION PROMEDIO EN CAPACITACION POR FUNCIONARIO</v>
          </cell>
        </row>
        <row r="685">
          <cell r="B685" t="str">
            <v>1300P015 PATENTES REGISTRADAS EN PROYECTOS DE INNOVACION TECNOLOGICA</v>
          </cell>
        </row>
        <row r="686">
          <cell r="B686" t="str">
            <v>1300P016 PROYECTOS DE INNOVACION Y DESARROLLO TECNOLOGICO APOYADOS POR EL SENA,</v>
          </cell>
        </row>
        <row r="687">
          <cell r="B687" t="str">
            <v>1300P017 INFORMES ENTREGADOS</v>
          </cell>
        </row>
        <row r="688">
          <cell r="B688" t="str">
            <v>14000000 SECTOR VIVIENDA Y DESARROLLO URBANO</v>
          </cell>
        </row>
        <row r="689">
          <cell r="B689" t="str">
            <v>1400P001 FAMILIAS QUE HABITAN EN VIVIENDA ALQUILADA</v>
          </cell>
        </row>
        <row r="690">
          <cell r="B690" t="str">
            <v>1400P002 FAMILIAS QUE HABITAN EN INQUILINATOS</v>
          </cell>
        </row>
        <row r="691">
          <cell r="B691" t="str">
            <v>1400P003 VIVIENDAS QUE NO CUMPLEN CON LOS ESTANDARES INTERNACIONALES Y/O NACIONALES DE CONSTRUCCION</v>
          </cell>
        </row>
        <row r="692">
          <cell r="B692" t="str">
            <v>1400P004 CUENTAS DE AHORRO PROGRAMADO ABIERTAS EN LAS ENTES FINANCIEROS</v>
          </cell>
        </row>
        <row r="693">
          <cell r="B693" t="str">
            <v>1400P005 SUBSIDIOS DE VIVIENDA OTORGADOS</v>
          </cell>
        </row>
        <row r="694">
          <cell r="B694" t="str">
            <v>1400P006 PROGRAMAS DE MEJORAMIENTO DE LAS CONDICIONES DE HABITABILIDAD Y CALIDAD DE VIDA EN LOS ASENTAMIENTOS</v>
          </cell>
        </row>
        <row r="695">
          <cell r="B695" t="str">
            <v>1400P007 PROGRAMAS DESARROLLADOS PARA LA COMERCIALIZACION DE VIVIENDA DE INTERES SOCIAL (OFERENTES Y DEMANDANTES)</v>
          </cell>
        </row>
        <row r="696">
          <cell r="B696" t="str">
            <v>1400P008 FAMILIAS QUE POSEEN  VIVIENDA PROPIA</v>
          </cell>
        </row>
        <row r="697">
          <cell r="B697" t="str">
            <v>1400P009 FAMILIAS QUE TIENEN DIFICULTADES PARA PAGAR LAS CUOTAS DE SU VIVIENDA</v>
          </cell>
        </row>
        <row r="698">
          <cell r="B698" t="str">
            <v>1400P010 PROGRAMAS DE CONSTRUCCION HABITACIONAL EN UNA ZONA O REGION</v>
          </cell>
        </row>
        <row r="699">
          <cell r="B699" t="str">
            <v>1400P011 FAMILIAS QUE HABITAN EN VIVIENDAS QUE  CUMPLEN CON LOS REQUISITOS  MINIMOS DE HABITABILIDAD DE LAS UNIDADES BASICAS</v>
          </cell>
        </row>
        <row r="700">
          <cell r="B700" t="str">
            <v>1400P012 PROGRAMAS DE VIVIENDA DIRIGIDOS A FAMILIAS Y/O REFUGIADOS QUE HAN SIDO OBJETO DE FENOMENOS NATURALES</v>
          </cell>
        </row>
        <row r="701">
          <cell r="B701" t="str">
            <v>1400P013 PROGRAMAS DIRIGIDOS A LOTES CON SERVICIOS</v>
          </cell>
        </row>
        <row r="702">
          <cell r="B702" t="str">
            <v>1400P014 PROGRAMAS DE MEJORAMIENTO A  BARRIOS POPULARES Y TUGURIOS</v>
          </cell>
        </row>
        <row r="703">
          <cell r="B703" t="str">
            <v>1400P015 FAMILIAS ATENDIDAS CON SOLUCION DE VIVIENDA</v>
          </cell>
        </row>
        <row r="704">
          <cell r="B704" t="str">
            <v>1400P016 PREDIOS MEJORADOS</v>
          </cell>
        </row>
        <row r="705">
          <cell r="B705" t="str">
            <v>1400P017 VIVIENDAS CON SERVICIOS BASICOS: ENERGIA, ACUEDUCTO Y ALCANTARILLADO</v>
          </cell>
        </row>
        <row r="706">
          <cell r="B706" t="str">
            <v>1400P018 MUNICIPIOS ASISTIDOS TECNICAMENTE EN SUS PROCESOS DE PLANIFICACION Y GESTION TERRITORIAL</v>
          </cell>
        </row>
        <row r="707">
          <cell r="B707" t="str">
            <v>1400P019 ESTUDIOS DE VIVIENDA Y DESARROLLO URBANO ELABORADOS</v>
          </cell>
        </row>
        <row r="708">
          <cell r="B708" t="str">
            <v>15000000 SECTOR DESARROLLO COMUNITARIO</v>
          </cell>
        </row>
        <row r="709">
          <cell r="B709" t="str">
            <v>1500P001 TASA DE MORTALIDAD INFANTIL</v>
          </cell>
        </row>
        <row r="710">
          <cell r="B710" t="str">
            <v>1500P002 ESTUDIOS DE MERCADO REALIZADOS</v>
          </cell>
        </row>
        <row r="711">
          <cell r="B711" t="str">
            <v>1500P003 PRESUPU EJECUTADO POR PRODUCTO</v>
          </cell>
        </row>
        <row r="712">
          <cell r="B712" t="str">
            <v>1500P004 SUBSIDIOS Y/O CREDITOS ENTREGADOS</v>
          </cell>
        </row>
        <row r="713">
          <cell r="B713" t="str">
            <v>17000000 SECTOR TURISMO</v>
          </cell>
        </row>
        <row r="714">
          <cell r="B714" t="str">
            <v>1700P001 ACTOS DELINCUENCIALES PRESENTADOS CONTRA TURISTAS</v>
          </cell>
        </row>
        <row r="715">
          <cell r="B715" t="str">
            <v>1700P002 TIPO DE ACTOS DELINCUENCIALES FRECUENTES</v>
          </cell>
        </row>
        <row r="716">
          <cell r="B716" t="str">
            <v>1700P003 ATRACTIVOS TURISTICOS CON VIGILANCIA</v>
          </cell>
        </row>
        <row r="717">
          <cell r="B717" t="str">
            <v>1700P004 INVERSION PARA LA ADQUISICION DE EQUIPOS DE VIGILANCIA</v>
          </cell>
        </row>
        <row r="718">
          <cell r="B718" t="str">
            <v>1700P005 INVERSION PARA DOTACION</v>
          </cell>
        </row>
        <row r="719">
          <cell r="B719" t="str">
            <v>1700P006 PUNTOS DE INFORMACION Y CONTROL</v>
          </cell>
        </row>
        <row r="720">
          <cell r="B720" t="str">
            <v>1700P007 PROYECTOS PRESENTADOS ANTE ENTES DE COOPERACION INTERNACIONAL</v>
          </cell>
        </row>
        <row r="721">
          <cell r="B721" t="str">
            <v>1700P008 ASISTENCIAS TECNICAS IMPARTIDAS</v>
          </cell>
        </row>
        <row r="722">
          <cell r="B722" t="str">
            <v>1700P009 ASISTENCIAS TECNICAS RECIBIDAS</v>
          </cell>
        </row>
        <row r="723">
          <cell r="B723" t="str">
            <v>1700P010 INTERCAMBIOS REALIZADOS CON EXPERTOS INTERNACIONALES</v>
          </cell>
        </row>
        <row r="724">
          <cell r="B724" t="str">
            <v>1700P011 INDICADORES IMPLEMENTADOS</v>
          </cell>
        </row>
        <row r="725">
          <cell r="B725" t="str">
            <v>1700P012 ASESORIAS IMPARTIDAS</v>
          </cell>
        </row>
        <row r="726">
          <cell r="B726" t="str">
            <v>1700P013 EVENTOS DE SENSIBILIZACION Y DIFUSION DE INDICADORES</v>
          </cell>
        </row>
        <row r="727">
          <cell r="B727" t="str">
            <v>1700P014 EVENTOS DE SENSIBILIZACION Y APROPIACION DE PROYECTOS</v>
          </cell>
        </row>
        <row r="728">
          <cell r="B728" t="str">
            <v>1700P015 TURISTAS (NACIONALES O EXTRANJEROS) QUE VISITAN UNA REGION</v>
          </cell>
        </row>
        <row r="729">
          <cell r="B729" t="str">
            <v>1700P016 PRESTADORES DE SERVICIOS TURISTICOS</v>
          </cell>
        </row>
        <row r="730">
          <cell r="B730" t="str">
            <v>1700P017 NORMAS TECNICAS SECTORIALES</v>
          </cell>
        </row>
        <row r="731">
          <cell r="B731" t="str">
            <v>1700P018 EMPRESAS CERTIFICADAS</v>
          </cell>
        </row>
        <row r="732">
          <cell r="B732" t="str">
            <v>1700P019 PERSONAS CERTIFICADAS</v>
          </cell>
        </row>
        <row r="733">
          <cell r="B733" t="str">
            <v>1700P020 EVENTOS DE CAPACITACION</v>
          </cell>
        </row>
        <row r="734">
          <cell r="B734" t="str">
            <v>1700P021 LICITACIONES ABIERTAS</v>
          </cell>
        </row>
        <row r="735">
          <cell r="B735" t="str">
            <v>1700P022 LICITACIONES NACIONALES ABIERTAS</v>
          </cell>
        </row>
        <row r="736">
          <cell r="B736" t="str">
            <v>1700P023 LICITACIONES INTERNACIONALES ABIERTAS.</v>
          </cell>
        </row>
        <row r="737">
          <cell r="B737" t="str">
            <v>19000000 SECTOR ARTESANIAS</v>
          </cell>
        </row>
        <row r="738">
          <cell r="B738" t="str">
            <v>1900P001 EMPLEOS CONSERVADOS POR EMPRESAS ARTESANALES ATENDIDAS</v>
          </cell>
        </row>
        <row r="739">
          <cell r="B739" t="str">
            <v>1900P002 EMPLEOS GENERADOS POR EMPRESAS ARTESANALES ATENDIDAS</v>
          </cell>
        </row>
        <row r="740">
          <cell r="B740" t="str">
            <v>1900P003 EVENTOS DE PROMOCION DEL SECTOR ARTESANAL REALIZADOS</v>
          </cell>
        </row>
        <row r="741">
          <cell r="B741" t="str">
            <v>20000000 CIENCIA Y TECNOLOGIA</v>
          </cell>
        </row>
        <row r="742">
          <cell r="B742" t="str">
            <v>2000P001 AGENDAS TERRITORIALES DE C&amp;T</v>
          </cell>
        </row>
        <row r="743">
          <cell r="B743" t="str">
            <v>2000P002 AVANCE EN EL MAPA DE REFERENCIA DEL SNC&amp;T</v>
          </cell>
        </row>
        <row r="744">
          <cell r="B744" t="str">
            <v>2000P003 PROYECTOS DE ALTO RIESGO TECNOLOGICO Y COMERCIAL FINANCIADOS</v>
          </cell>
        </row>
        <row r="745">
          <cell r="B745" t="str">
            <v>2000P004 PORTALES EN C&amp;T</v>
          </cell>
        </row>
      </sheetData>
      <sheetData sheetId="11">
        <row r="2">
          <cell r="B2" t="str">
            <v>01000000 SECTOR DEFENSA Y SEGURIDAD</v>
          </cell>
        </row>
        <row r="3">
          <cell r="B3" t="str">
            <v>0100I001 ASALTOS POR PARTE DE GRUPOS AL MARGEN DE LA LEY A POBLACIONES</v>
          </cell>
        </row>
        <row r="4">
          <cell r="B4" t="str">
            <v>0100I002 CAPACIDAD HELICOPORADA (HELICOPTEROS) EN HORAS</v>
          </cell>
        </row>
        <row r="5">
          <cell r="B5" t="str">
            <v>0100I003 AREA CUBIERTA CON PRESENCIA DE FUERZA PUBLICA</v>
          </cell>
        </row>
        <row r="6">
          <cell r="B6" t="str">
            <v>0100I004 POBLACION CUBIERTA CON PRESENCIA DE FUERZA PUBLICA</v>
          </cell>
        </row>
        <row r="7">
          <cell r="B7" t="str">
            <v>0100I005 ASALTOS GUERRILLEROS A POBLACIONES</v>
          </cell>
        </row>
        <row r="8">
          <cell r="B8" t="str">
            <v>0100I006 ATAQUES GUERRILLEROS A UNIDADES MILITARES</v>
          </cell>
        </row>
        <row r="9">
          <cell r="B9" t="str">
            <v>0100I007 OPERACIONES MILITARES OFENSIVAS Y DE CONTROL DE AREA</v>
          </cell>
        </row>
        <row r="10">
          <cell r="B10" t="str">
            <v>0100I008 MIEMBROS DE LA FUERZA PUBLICA POR CADA 100 KMS²</v>
          </cell>
        </row>
        <row r="11">
          <cell r="B11" t="str">
            <v>0100I009 CAPTURAS</v>
          </cell>
        </row>
        <row r="12">
          <cell r="B12" t="str">
            <v>0100I010 LABORATORIOS DESTRUIDOS</v>
          </cell>
        </row>
        <row r="13">
          <cell r="B13" t="str">
            <v>0100I011 COCAINA INCAUTADA</v>
          </cell>
        </row>
        <row r="14">
          <cell r="B14" t="str">
            <v>0100I012 MARIHUANA INCAUTADA</v>
          </cell>
        </row>
        <row r="15">
          <cell r="B15" t="str">
            <v>0100I013 DROGA INCAUTADA (MORFINA, HEROINA, BAZUCO)</v>
          </cell>
        </row>
        <row r="16">
          <cell r="B16" t="str">
            <v>0100I014 PRECURSORES QUIMICOS LIQUIDOS INCAUTADOS</v>
          </cell>
        </row>
        <row r="17">
          <cell r="B17" t="str">
            <v>0100I015 PRECURSORES QUIMICOS SOLIDOS INCAUTADOS</v>
          </cell>
        </row>
        <row r="18">
          <cell r="B18" t="str">
            <v>0100I016 CULTIVOS ILICITOS ERRADICADOS MANUALMENTE</v>
          </cell>
        </row>
        <row r="19">
          <cell r="B19" t="str">
            <v>0100I017 CULTIVOS ILICITOS FUMIGADOS</v>
          </cell>
        </row>
        <row r="20">
          <cell r="B20" t="str">
            <v>0100I018 DELITOS DE MAYOR IMPACTO</v>
          </cell>
        </row>
        <row r="21">
          <cell r="B21" t="str">
            <v>0100I019 MATERIAL DE GUERRA INCAUTADO (ARMAS, MUNICION, GRANADAS)</v>
          </cell>
        </row>
        <row r="22">
          <cell r="B22" t="str">
            <v>0100I020 SECUESTRADOS RESCATADOS</v>
          </cell>
        </row>
        <row r="23">
          <cell r="B23" t="str">
            <v>0100I021 COBERTURA AREA MARITIMA</v>
          </cell>
        </row>
        <row r="24">
          <cell r="B24" t="str">
            <v>0100I022 RECURSOS ASIGNADOS AL PROGRAMA DE "TRANSPARENCIA Y CONVIVENCIA.</v>
          </cell>
        </row>
        <row r="25">
          <cell r="B25" t="str">
            <v>0100I023 PREDIOS TITULADOS O CON CONTRATO DE ASIGNACION EN EL PROGRAMA DE "TRANSPARENCIA Y CONVIVENCIA".</v>
          </cell>
        </row>
        <row r="26">
          <cell r="B26" t="str">
            <v>0100I024 PERSONAS CAPACITADAS EN PREVENCION EN EL PROGRAMA DE "TRANSPARENCIA Y CONVIVENCIA".</v>
          </cell>
        </row>
        <row r="27">
          <cell r="B27" t="str">
            <v>0100I025 ENTIDADES BENEFICIADAS CON PROYECTOS DE FORTALECIMIENTO INSTITUCIONAL EN EL PROGRAMA DE "TRANSPARENCIA Y CONVIVENCIA".</v>
          </cell>
        </row>
        <row r="28">
          <cell r="B28" t="str">
            <v>0100I026 HECTAREAS CULTIVADAS EN EL PROGRAMA DE "EL CAMPO EN ACCION".</v>
          </cell>
        </row>
        <row r="29">
          <cell r="B29" t="str">
            <v>0100I027 FAMILIAS INVOLUCRADAS  EN EL PROGRAMA DE EL CAMPO EN ACCION".</v>
          </cell>
        </row>
        <row r="30">
          <cell r="B30" t="str">
            <v>0100I028 RECURSOS APALANCADOS EN EL PROGRAMA DE "EL CAMPO EN ACCION".</v>
          </cell>
        </row>
        <row r="31">
          <cell r="B31" t="str">
            <v>0100I029 CARTILLAS REPRODUCIDAS CON EL PROGRAMA DE "CONVIVENCIA CIUDADANA".</v>
          </cell>
        </row>
        <row r="32">
          <cell r="B32" t="str">
            <v>0100I030 MUNICIPIOS APLICANDO LA CAPACITACION CON EL PROGRAMA DE "CONVIVENCIA CIUDADANA".</v>
          </cell>
        </row>
        <row r="33">
          <cell r="B33" t="str">
            <v>0100I031 MULTIPLICADORES CAPACITADOS EN EL MATERIAL DEL BUEN CIUDADANO CON EL PROGRAMA DE "CONVIVENCIA CIUDADANA".</v>
          </cell>
        </row>
        <row r="34">
          <cell r="B34" t="str">
            <v>0100I032 INDICE DE ACTIVIDAD ARMADA DE GRUPOS GUERRILLEROS</v>
          </cell>
        </row>
        <row r="35">
          <cell r="B35" t="str">
            <v>0100I033 INDICE DE MASACRES</v>
          </cell>
        </row>
        <row r="36">
          <cell r="B36" t="str">
            <v>0100I034 INDICE DE HOMICIDIOS</v>
          </cell>
        </row>
        <row r="37">
          <cell r="B37" t="str">
            <v>0100I035 INDICE DE SECUESTRO</v>
          </cell>
        </row>
        <row r="38">
          <cell r="B38" t="str">
            <v>0100I036 INDICE DE VIOLENCIA INTRA FAMILIAR</v>
          </cell>
        </row>
        <row r="39">
          <cell r="B39" t="str">
            <v>0100I037 INDICE DE DELITOS SEXUALES</v>
          </cell>
        </row>
        <row r="40">
          <cell r="B40" t="str">
            <v>0100I038 INDICE DE LESIONES PERSONALES</v>
          </cell>
        </row>
        <row r="41">
          <cell r="B41" t="str">
            <v>0100I039 INDICE DE ATRACOS</v>
          </cell>
        </row>
        <row r="42">
          <cell r="B42" t="str">
            <v>0100I040 INDICE DE HURTO A RESIDENCIAS</v>
          </cell>
        </row>
        <row r="43">
          <cell r="B43" t="str">
            <v>0100I041 INDICE DE HURTO DE VEHICULOS</v>
          </cell>
        </row>
        <row r="44">
          <cell r="B44" t="str">
            <v>0100I042 INDICE DE ASALTOS BANCARIOS</v>
          </cell>
        </row>
        <row r="45">
          <cell r="B45" t="str">
            <v>0100I043 INDICE DE PIRATERIA TERRESTRE</v>
          </cell>
        </row>
        <row r="46">
          <cell r="B46" t="str">
            <v>0100I044 INDICE DE MUERTES EN ACCIDENTE DE TRANSITO</v>
          </cell>
        </row>
        <row r="47">
          <cell r="B47" t="str">
            <v>0100I045 INDICE DE SUICIDIO</v>
          </cell>
        </row>
        <row r="48">
          <cell r="B48" t="str">
            <v>0100I046 INDICE DE VIOLACIONES A DERECHOS HUMANOS</v>
          </cell>
        </row>
        <row r="49">
          <cell r="B49" t="str">
            <v>0100I047 INDICE DE DESPLAZADOS</v>
          </cell>
        </row>
        <row r="50">
          <cell r="B50" t="str">
            <v>0100I048 ENTES TERRITORIALES CON CENTROS OPERATIVOS DE SEGUIMIENTO DEL DELITO, COSED EN FUNCIONAMIENTO</v>
          </cell>
        </row>
        <row r="51">
          <cell r="B51" t="str">
            <v>0100I049 EJES VIALES CON PROGRAMAS DE SEGURIDAD INSTALADOS</v>
          </cell>
        </row>
        <row r="52">
          <cell r="B52" t="str">
            <v>0100I050 INDICE DE DELITOS COMETIDOS EN EJES VIALES</v>
          </cell>
        </row>
        <row r="53">
          <cell r="B53" t="str">
            <v>0100I051 MUNICIPIOS EN LOS QUE LA POLICIA IMPLEMENTE EL PROGRAMA "CENTROS OPERATIVOS DE SEGUIMIENTO DEL DELITO, COSED"</v>
          </cell>
        </row>
        <row r="54">
          <cell r="B54" t="str">
            <v>0100I052 MUNICIPIOS QUE IMPLEMENTEN PROGRAMA DE CIRCUITOS CERRADOS DE TELEVISION, CCTV</v>
          </cell>
        </row>
        <row r="55">
          <cell r="B55" t="str">
            <v>0100I053 CAMARAS INSTALADAS POR MUNICIPIO</v>
          </cell>
        </row>
        <row r="56">
          <cell r="B56" t="str">
            <v>0100I054 MUNICIPIOS DE LOS AUTORIZADOS A SOLICITAR LA RESTRICCION "PORTE DE ARMAS", QUE APLICAN LA MEDIDA</v>
          </cell>
        </row>
        <row r="57">
          <cell r="B57" t="str">
            <v>0100I055 INDICE DE HOMICIDIO CON ARMA DE FUEGO EN LOS MUNICIPIOS EN DONDE SE APLIQUE LA RESTRICCION (TASA POR CIEN MIL)</v>
          </cell>
        </row>
        <row r="58">
          <cell r="B58" t="str">
            <v>0100I056 RECURSOS CAPTADOS PARA LA IMPLEMENTACION DEL SISTEMA EN LAS CUATRO INSTITUCIONES CON FUNCIONES DE POLICIA JUDICIAL</v>
          </cell>
        </row>
        <row r="59">
          <cell r="B59" t="str">
            <v>0100I057 INDICE DE IMPUNIDAD EN CASOS DE DELITOS COMETIDOS CON ARMA DE FUEGO</v>
          </cell>
        </row>
        <row r="60">
          <cell r="B60" t="str">
            <v>0100I058 REGISTROS POR AÑO EN LA BASE DE DATOS CENTRAL (INFORMACION DE ARMAS, BALAS Y CASQUILLOS INVOLUCRADOS EN CRIMENES INVESTIGADOS POR LAS AUTORIDADES)</v>
          </cell>
        </row>
        <row r="61">
          <cell r="B61" t="str">
            <v>0100I059 CONVENIOS INTERINSTITUCIONALES PARA CONSOLIDAR SISTEMA (QUE CONTENGA, ACTUALICE Y ALMACENE LA INFORMACION DE ARMAS, BALAS Y CASQUILLOS INVOLUCRADOS EN CRIMENES INVESTIGADOS POR LAS AUTORIDADES)</v>
          </cell>
        </row>
        <row r="62">
          <cell r="B62" t="str">
            <v>0100I060 ASALTOS GUERRILLEROS A POBLACIONES</v>
          </cell>
        </row>
        <row r="63">
          <cell r="B63" t="str">
            <v>0100I061 ATAQUES GUERRILLEROS A UNIDADES MILITARES</v>
          </cell>
        </row>
        <row r="64">
          <cell r="B64" t="str">
            <v>0100I062 OPERACIONES MILITARES OFENSIVAS Y DE CONTROL DE AREA</v>
          </cell>
        </row>
        <row r="65">
          <cell r="B65" t="str">
            <v>0100I063 MIEMBROS DE LA FUERZA PUBLICA POR CADA 100 KMS.²</v>
          </cell>
        </row>
        <row r="66">
          <cell r="B66" t="str">
            <v>0100I064 CAPTURAS</v>
          </cell>
        </row>
        <row r="67">
          <cell r="B67" t="str">
            <v>0100I065 LABORATORIOS DESTRUIDOS</v>
          </cell>
        </row>
        <row r="68">
          <cell r="B68" t="str">
            <v>0100I066 DROGAS INCAUTADAS (TONELADAS DE COCAINA)</v>
          </cell>
        </row>
        <row r="69">
          <cell r="B69" t="str">
            <v>0100I067 DROGA INCAUTADAS (TONELADAS DE MORFINA, HEROINA, BAZUCO Y MARIHUANA)</v>
          </cell>
        </row>
        <row r="70">
          <cell r="B70" t="str">
            <v>0100I068 PRECURSORES QUIMICOS SOLIDOS INCAUTADOS</v>
          </cell>
        </row>
        <row r="71">
          <cell r="B71" t="str">
            <v>0100I069 PRECURSORES QUIMICOS LIQUIDOS INCAUTADOS</v>
          </cell>
        </row>
        <row r="72">
          <cell r="B72" t="str">
            <v>0100I070 HECTAREAS DE CULTIVOS ILICITOS ERRADICADOS MANUALMENTE</v>
          </cell>
        </row>
        <row r="73">
          <cell r="B73" t="str">
            <v>0100I071 HECTAREAS DE CULTIVOS ILICITOS FUMIGADOS</v>
          </cell>
        </row>
        <row r="74">
          <cell r="B74" t="str">
            <v>0100I072 DELITOS DE MAYOR IMPACTO</v>
          </cell>
        </row>
        <row r="75">
          <cell r="B75" t="str">
            <v>0100I073 MATERIAL DE GUERRA INCAUTADO (ARMAS, MUNICION, GRANADAS)</v>
          </cell>
        </row>
        <row r="76">
          <cell r="B76" t="str">
            <v>0100I074 SECUESTRADOS RESCATADOS</v>
          </cell>
        </row>
        <row r="77">
          <cell r="B77" t="str">
            <v>0100I075 COBERTURA AREA MARITIMA</v>
          </cell>
        </row>
        <row r="78">
          <cell r="B78" t="str">
            <v>0100I076 SOLDADOS PROFESIONALES</v>
          </cell>
        </row>
        <row r="79">
          <cell r="B79" t="str">
            <v>0100I077 HORAS DE VUELO EN APOYO DE OPERACIONES DE ORDEN PUBLICO</v>
          </cell>
        </row>
        <row r="80">
          <cell r="B80" t="str">
            <v>0100I078 UNIDADES DE CONTRAGUERRILLA DOTADAS CON TELEFONOS SATELITALES PARA OPERAR EFICAZMENTE EN EL AREA</v>
          </cell>
        </row>
        <row r="81">
          <cell r="B81" t="str">
            <v>0100I079 CAPACIDAD HELICOPORTADA</v>
          </cell>
        </row>
        <row r="82">
          <cell r="B82" t="str">
            <v>0100I080 MANTENIMIENTO DE LA CAPACIDAD DE VIGILANCIA COSTERA</v>
          </cell>
        </row>
        <row r="83">
          <cell r="B83" t="str">
            <v>02000000 SECTOR INDUSTRIA COMERCIO EXTERIOR</v>
          </cell>
        </row>
        <row r="84">
          <cell r="B84" t="str">
            <v>0200I001 INICIATIVAS INDUSTRIALES GENERADAS DE LAS DEMOSTRACIONES DE CATALOGO</v>
          </cell>
        </row>
        <row r="85">
          <cell r="B85" t="str">
            <v>0200I002 EMPLEOS GENERADOS POR EMPRESAS QUE RECIBIERON PRESTAMOS  (12/24 MESES DESPUES DE LA RECEPCION DEL PRESTAMO)</v>
          </cell>
        </row>
        <row r="86">
          <cell r="B86" t="str">
            <v>0200I003 EMPLEOS CONSERVADOS POR EMPRESAS QUE RECIBIERON PRESTAMOS  (12/24 MESES DESPUES DE LA RECEPCION DEL PRESTAMO)</v>
          </cell>
        </row>
        <row r="87">
          <cell r="B87" t="str">
            <v>0200I004 ASISTENTES POR EVENTO</v>
          </cell>
        </row>
        <row r="88">
          <cell r="B88" t="str">
            <v>0200I005 RESTRICCIONES INTERNAS POR PRODUCTO</v>
          </cell>
        </row>
        <row r="89">
          <cell r="B89" t="str">
            <v>0200I006 MONTO DE EXPORTACIONES</v>
          </cell>
        </row>
        <row r="90">
          <cell r="B90" t="str">
            <v>0200I007 MONTO DE IMPORTACIONES</v>
          </cell>
        </row>
        <row r="91">
          <cell r="B91" t="str">
            <v>0200I008 MONTO DE COMERCIO (EXPORTACIONES + IMPORTACIONES)</v>
          </cell>
        </row>
        <row r="92">
          <cell r="B92" t="str">
            <v>0200I009 MONTO DE LAS EXPORTACIONES DE BIENES</v>
          </cell>
        </row>
        <row r="93">
          <cell r="B93" t="str">
            <v>0200I010 TASA DE EXPORTACIONES DE BIENES</v>
          </cell>
        </row>
        <row r="94">
          <cell r="B94" t="str">
            <v>0200I011 MONTO DE LAS EXPORTACIONES DE SERVICIOS</v>
          </cell>
        </row>
        <row r="95">
          <cell r="B95" t="str">
            <v>0200I012 TASA DE EXPORTACIONES DE BIENES</v>
          </cell>
        </row>
        <row r="96">
          <cell r="B96" t="str">
            <v>0200I013 MONTO DE LAS EXPORTACIONES TRADICIONALES</v>
          </cell>
        </row>
        <row r="97">
          <cell r="B97" t="str">
            <v>0200I014 TASA DE EXPORTACIONES TRADICIONALES</v>
          </cell>
        </row>
        <row r="98">
          <cell r="B98" t="str">
            <v>0200I015 MONTO DE LAS EXPORTACIONES NO TRADICIONALES</v>
          </cell>
        </row>
        <row r="99">
          <cell r="B99" t="str">
            <v>0200I016 TASA DE EXPORTACIONES NO TRADICIONALES</v>
          </cell>
        </row>
        <row r="100">
          <cell r="B100" t="str">
            <v>0200I017 MONTO DE LAS EXPORTACIONES REALIZADAS A TRAVES DEL PLAN VALLEJO</v>
          </cell>
        </row>
        <row r="101">
          <cell r="B101" t="str">
            <v>0200I018 TASA DE EXPORTACIONES REALIZADAS A TRAVES DEL PLAN VALLEJO</v>
          </cell>
        </row>
        <row r="102">
          <cell r="B102" t="str">
            <v>0200I019 MONTO DE LAS IMPORTACIONES REALIZADAS A TRAVES DEL PLAN VALLEJO</v>
          </cell>
        </row>
        <row r="103">
          <cell r="B103" t="str">
            <v>0200I020 TASA DE IMPORTACIONES REALIZADAS A TRAVES DEL PLAN VALLEJO</v>
          </cell>
        </row>
        <row r="104">
          <cell r="B104" t="str">
            <v>0200I021 MONTO DE LAS EXPORTACIONES A ESTADOS UNIDOS</v>
          </cell>
        </row>
        <row r="105">
          <cell r="B105" t="str">
            <v>0200I022 TASA DE EXPORTACIONES A ESTADOS UNIDOS</v>
          </cell>
        </row>
        <row r="106">
          <cell r="B106" t="str">
            <v>0200I023 MONTO DE LAS IMPORTACIONES DE ESTADOS UNIDOS</v>
          </cell>
        </row>
        <row r="107">
          <cell r="B107" t="str">
            <v>0200I024 TASA DE IMPORTACIONES DE ESTADOS UNIDOS</v>
          </cell>
        </row>
        <row r="108">
          <cell r="B108" t="str">
            <v>0200I025 MONTO DE LAS EXPORTACIONES A CANADA</v>
          </cell>
        </row>
        <row r="109">
          <cell r="B109" t="str">
            <v>0200I026 TASA DE EXPORTACIONES A CANADA</v>
          </cell>
        </row>
        <row r="110">
          <cell r="B110" t="str">
            <v>0200I027 MONTO DE LAS IMPORTACIONES DE CANADA</v>
          </cell>
        </row>
        <row r="111">
          <cell r="B111" t="str">
            <v>0200I028 TASA DE IMPORTACIONES DE CANADA</v>
          </cell>
        </row>
        <row r="112">
          <cell r="B112" t="str">
            <v>0200I029 MONTO DE LAS EXPORTACIONES A CENTROAMERICA Y EL CARIBE</v>
          </cell>
        </row>
        <row r="113">
          <cell r="B113" t="str">
            <v>0200I030 TASA DE EXPORTACIONES A CENTROAMERICA Y EL CARIBE</v>
          </cell>
        </row>
        <row r="114">
          <cell r="B114" t="str">
            <v>0200I031 MONTO DE LAS IMPORTACIONES DE CENTROAMERICA Y EL CARIBE</v>
          </cell>
        </row>
        <row r="115">
          <cell r="B115" t="str">
            <v>0200I032 TASA DE IMPORTACIONES DE CENTROAMERICA Y EL CARIBE</v>
          </cell>
        </row>
        <row r="116">
          <cell r="B116" t="str">
            <v>0200I033 MONTO DE LAS EXPORTACIONES A LA UNION EUROPEA</v>
          </cell>
        </row>
        <row r="117">
          <cell r="B117" t="str">
            <v>0200I034 TASA DE EXPORTACIONES A LA UNION EUROPEA</v>
          </cell>
        </row>
        <row r="118">
          <cell r="B118" t="str">
            <v>0200I035 MONTO DE LAS IMPORTACIONES DE LA UNION EUROPEA</v>
          </cell>
        </row>
        <row r="119">
          <cell r="B119" t="str">
            <v>0200I036 TASA DE IMPORTACIONES DE LA UNION EUROPEA</v>
          </cell>
        </row>
        <row r="120">
          <cell r="B120" t="str">
            <v>0200I037 MONTO DE LAS EXPORTACIONES A LA CUENCA PACIFICA NICS</v>
          </cell>
        </row>
        <row r="121">
          <cell r="B121" t="str">
            <v>0200I038 TASA DE EXPORTACIONES A LA CUENCA PACIFICA NICS</v>
          </cell>
        </row>
        <row r="122">
          <cell r="B122" t="str">
            <v>0200I039 MONTO DE LAS IMPORTACIONES DE LA CUENCA PACIFICA NICS</v>
          </cell>
        </row>
        <row r="123">
          <cell r="B123" t="str">
            <v>0200I040 TASA DE IMPORTACIONES DE LA CUENCA PACIFICA NICS</v>
          </cell>
        </row>
        <row r="124">
          <cell r="B124" t="str">
            <v>0200I041 MONTO DE LAS EXPORTACIONES A JAPON</v>
          </cell>
        </row>
        <row r="125">
          <cell r="B125" t="str">
            <v>0200I042 TASA DE EXPORTACIONES A JAPON</v>
          </cell>
        </row>
        <row r="126">
          <cell r="B126" t="str">
            <v>0200I043 MONTO DE LAS IMPORTACIONES DE JAPON</v>
          </cell>
        </row>
        <row r="127">
          <cell r="B127" t="str">
            <v>0200I044 TASA DE IMPORTACIONES DE JAPON</v>
          </cell>
        </row>
        <row r="128">
          <cell r="B128" t="str">
            <v>0200I045 SOLICITUDES CERT RADICADAS</v>
          </cell>
        </row>
        <row r="129">
          <cell r="B129" t="str">
            <v>0200I046 SOCIEDADES DE COMERCIALIZACION INTERNACIONAL APROBADAS</v>
          </cell>
        </row>
        <row r="130">
          <cell r="B130" t="str">
            <v>0200I047 EMPRESAS REGISTRADAS EN EL SISTEMA DE INTELIGENCIA DE MERCADOS</v>
          </cell>
        </row>
        <row r="131">
          <cell r="B131" t="str">
            <v>0200I048 USUARIOS REGISTRADOS EN EL SISTEMA DE INTELIGENCIA DE MERCADOS</v>
          </cell>
        </row>
        <row r="132">
          <cell r="B132" t="str">
            <v>0200I049 COMBINACIONES DE PRODUCTOS CON POTENCIAL EXPORTADOR IDENTIFICADOS POR EL PIAS</v>
          </cell>
        </row>
        <row r="133">
          <cell r="B133" t="str">
            <v>0200I050 IDENTIFICACION DE COMBINACIONES DE PRODUCTOS CON POTENCIAL EXPORTADOR</v>
          </cell>
        </row>
        <row r="134">
          <cell r="B134" t="str">
            <v>0200I051 PLANES EXPORTADORES CON RECURSOS</v>
          </cell>
        </row>
        <row r="135">
          <cell r="B135" t="str">
            <v>0200I052 EMPRESAS ATENDIDAS POR PROEXPORT</v>
          </cell>
        </row>
        <row r="136">
          <cell r="B136" t="str">
            <v>0200I053 PROYECTOS ESPECIALES DE EXPORTACION APROBADOS</v>
          </cell>
        </row>
        <row r="137">
          <cell r="B137" t="str">
            <v>0200I054 EMPRESAS EN PROYECTOS ESPECIALES DE EXPORTACION APROBADOS</v>
          </cell>
        </row>
        <row r="138">
          <cell r="B138" t="str">
            <v>0200I055 EMPRESAS ATENDIDAS EN EL PROGRAMA EXPOPYME CON PLAN EXPORTADOR</v>
          </cell>
        </row>
        <row r="139">
          <cell r="B139" t="str">
            <v>0200I056 MONTO DE LA INVERSION EXTRANJERA DIRECTA CON PORTAFOLIO</v>
          </cell>
        </row>
        <row r="140">
          <cell r="B140" t="str">
            <v>0200I057 EMPRESAS VINCULADAS DENTRO DEL PROGRAMA DE ASEGURAMIENTO DE CALIDAD</v>
          </cell>
        </row>
        <row r="141">
          <cell r="B141" t="str">
            <v>0200I058 JORNADAS "SEMANA DEL EXPORTADOR" EFECTUADAS</v>
          </cell>
        </row>
        <row r="142">
          <cell r="B142" t="str">
            <v>0200I059 JORNADAS DE CAPACITACION A FUNCIONARIOS DEL SECTOR DE COMERCIO EXTERIOR</v>
          </cell>
        </row>
        <row r="143">
          <cell r="B143" t="str">
            <v>0200I060 FUNCIONARIOS CAPACITADOS EN LAS JORNADAS DE CAPACITACION A FUNCIONARIOS DEL SECTOR COMERCIO EXTERIOR</v>
          </cell>
        </row>
        <row r="144">
          <cell r="B144" t="str">
            <v>0200I061 VISITANTES DE LA PAGINA WEB DEL MINCOMEX</v>
          </cell>
        </row>
        <row r="145">
          <cell r="B145" t="str">
            <v>0200I062 UNIVERSIDADES CON CONVENIO DE CATEDRA DE NEGOCIOS INTERNACIONALES</v>
          </cell>
        </row>
        <row r="146">
          <cell r="B146" t="str">
            <v>0200I063 ANTEPROYECTOS PRESENTADOS AL PROGRAMA JOVENES EMPRENDEDORES EXPORTADORES</v>
          </cell>
        </row>
        <row r="147">
          <cell r="B147" t="str">
            <v>0200I064 PROYECTOS ACEPTADOS EN EL PROGRAMA JOVENES EMPRENDEDORES EXPORTADORES</v>
          </cell>
        </row>
        <row r="148">
          <cell r="B148" t="str">
            <v>0200I065 JORNADAS DE FORMACION A FORMADORES</v>
          </cell>
        </row>
        <row r="149">
          <cell r="B149" t="str">
            <v>0200I066 PERSONAS CAPACITADAS EN LAS JORNADAS DE FORMACION A FORMADORES</v>
          </cell>
        </row>
        <row r="150">
          <cell r="B150" t="str">
            <v>0200I067 COSTOS PROMEDIOS DE CREACION Y LEGALIZACION DE EMPRESAS</v>
          </cell>
        </row>
        <row r="151">
          <cell r="B151" t="str">
            <v>0200I068 RECURSOS FINANCIEROS COLOCADOS EN EL SECTOR COMERCIO</v>
          </cell>
        </row>
        <row r="152">
          <cell r="B152" t="str">
            <v>0200I069 VOLUMEN DE VENTAS DEL SECTOR COMERCIO</v>
          </cell>
        </row>
        <row r="153">
          <cell r="B153" t="str">
            <v>0200I070 EMPRESAS COMERCIALES CREADAS E INCUBADAS</v>
          </cell>
        </row>
        <row r="154">
          <cell r="B154" t="str">
            <v>03000000 SECTOR SALUD</v>
          </cell>
        </row>
        <row r="155">
          <cell r="B155" t="str">
            <v>0300I001 COBERTURA DE VACUNACION EN NIÑOS MENORES DE UN (1) AÑO</v>
          </cell>
        </row>
        <row r="156">
          <cell r="B156" t="str">
            <v>0300I002 COBERTURA DE VACUNACION EN NIÑOS ENTRE UN (1) Y CINCO (5) AÑOS (TRIPLE V)</v>
          </cell>
        </row>
        <row r="157">
          <cell r="B157" t="str">
            <v>0300I003 TASA DE INCIDENCIA DE LA MALARIA EN ZONAS ENDEMICAS</v>
          </cell>
        </row>
        <row r="158">
          <cell r="B158" t="str">
            <v>0300I004 TASA DE MORTALIDAD MATERNA</v>
          </cell>
        </row>
        <row r="159">
          <cell r="B159" t="str">
            <v>0300I005 TASA DE MORTALIDAD INFANTIL</v>
          </cell>
        </row>
        <row r="160">
          <cell r="B160" t="str">
            <v>0300I006 TASA DE MORTALIDAD POR TUMORES MALIGNOS</v>
          </cell>
        </row>
        <row r="161">
          <cell r="B161" t="str">
            <v>0300I007 TASA DE MORTALIDAD POR ENFERMEDADES CARDIOVASCULARES</v>
          </cell>
        </row>
        <row r="162">
          <cell r="B162" t="str">
            <v>0300I008 TASA DE MORTALIDAD POR CAUSA EXTERNA</v>
          </cell>
        </row>
        <row r="163">
          <cell r="B163" t="str">
            <v>0300I009 EFICIENCIA OPERACIONAL</v>
          </cell>
        </row>
        <row r="164">
          <cell r="B164" t="str">
            <v>0300I010 PROCESO DE DESCENTRALIZACION FORTALECIDO</v>
          </cell>
        </row>
        <row r="165">
          <cell r="B165" t="str">
            <v>0300I011 INDICE DE COBERTURA</v>
          </cell>
        </row>
        <row r="166">
          <cell r="B166" t="str">
            <v>0300I012 TRABAJADORES POBRES EN EL SISBEN EN ESTRATOS 1 Y 2 RESPECTO DE LOS TRABAJADORES DE EMPLEO EN ACCION</v>
          </cell>
        </row>
        <row r="167">
          <cell r="B167" t="str">
            <v>0300I013 NUMERO DE FAMILIAS BENEFICIADAS POR SUBSIDIO NUTRICION QUE PERTENECEN AL PROGRAMA "FAMILIAS EN ACCION"</v>
          </cell>
        </row>
        <row r="168">
          <cell r="B168" t="str">
            <v>0300I014 NIÑOS LLEVADOS A LOS CENTROS DE SALUD PARA ATENCION PREVENTIVA QUE PERTENECE AL PROGRAMA "FAMILIAS EN ACCION"</v>
          </cell>
        </row>
        <row r="169">
          <cell r="B169" t="str">
            <v>0300I015 BENEFICIARIOS DEL SUBPROGRAMA "JOVENES EN ACCION" EMPLEADOS.</v>
          </cell>
        </row>
        <row r="170">
          <cell r="B170" t="str">
            <v>0300I016 CUMPLIMIENTO EN EL RECAUDO EN LAS AREAS DE PENSIONES</v>
          </cell>
        </row>
        <row r="171">
          <cell r="B171" t="str">
            <v>0300I017 TIEMPO DE RECONOCIMIENTO (DIAS) DE PENSIONES</v>
          </cell>
        </row>
        <row r="172">
          <cell r="B172" t="str">
            <v>0300I018 INDICE DE INSATISFACCION EN EL SISTEMA DE SALUD</v>
          </cell>
        </row>
        <row r="173">
          <cell r="B173" t="str">
            <v>0300I019 INDICE DE INSATISFACCION EN EL REGIMEN DE PENSIONES</v>
          </cell>
        </row>
        <row r="174">
          <cell r="B174" t="str">
            <v>0300I020 INDICE DE INSATISFACCION EN EL SISTEMA GENERAL DE RIESGOS PROFESIONALES</v>
          </cell>
        </row>
        <row r="175">
          <cell r="B175" t="str">
            <v>0300I021 PASIVO PENSIONAL A CARGO DE LA NACION (% DEL PIB)</v>
          </cell>
        </row>
        <row r="176">
          <cell r="B176" t="str">
            <v>0300I022 CUMPLIMIENTO EN EL RECAUDO DEL SISTEMA GENERAL DE RIESGOS PROFESIONALES</v>
          </cell>
        </row>
        <row r="177">
          <cell r="B177" t="str">
            <v>0300I023 PRESTACIONES (ASISTENCIALES Y ECONOMICAS, SIN RESERVAS TECNICAS, POR ACCIDENTES DE TRABAJO Y ENFERMEDADES PROFESIONALES) RESPECTO DEL RECAUDO</v>
          </cell>
        </row>
        <row r="178">
          <cell r="B178" t="str">
            <v>0300I024 RESERVAS TECNICAS POR ACCIDENTES DE TRABAJO Y ENFERMEDADES PROFESIONALES RESPECTO A LOS RECAUDOS</v>
          </cell>
        </row>
        <row r="179">
          <cell r="B179" t="str">
            <v>0300I025 PROMOCION Y PREVENCION DEL SISTEMA GENERAL DE RIESGOS PROFESIONALES RESPECTO DEL RECAUDO</v>
          </cell>
        </row>
        <row r="180">
          <cell r="B180" t="str">
            <v>0300I026 NIVEL DE EVASION EN RIESGOS PROFESIONALES</v>
          </cell>
        </row>
        <row r="181">
          <cell r="B181" t="str">
            <v>0300I027 AFILIADOS ACTIVOS AL FONDO DE SOLIDARIDAD PENSIONAL</v>
          </cell>
        </row>
        <row r="182">
          <cell r="B182" t="str">
            <v>0300I028 COBERTURA EN PENSIONES A NIVEL NACIONAL</v>
          </cell>
        </row>
        <row r="183">
          <cell r="B183" t="str">
            <v>0300I029 COBERTURA EN PENSIONES DE AFILIADOS ACTIVOS A NIVEL NACIONAL</v>
          </cell>
        </row>
        <row r="184">
          <cell r="B184" t="str">
            <v>0300I030 POBLACION DE TRABAJADORES AFILIADOS AL SISTEMA GENERAL DE RIESGOS PROFESIONALES</v>
          </cell>
        </row>
        <row r="185">
          <cell r="B185" t="str">
            <v>0300I031 POBLACION AFILIADA AL SISTEMA GENERAL DE RIESGOS PROFESIONALES RESPECTO DE LA POBLACION ECONOMICAMENTE ACTIVA (PEA)</v>
          </cell>
        </row>
        <row r="186">
          <cell r="B186" t="str">
            <v>0300I032 CASOS DE ACCIDENTES DE TRABAJO RESPECTO A LOS TRABAJADORES AFILIADOS AL SISTEMA GENERAL DE RIESGOS PROFESIONALES</v>
          </cell>
        </row>
        <row r="187">
          <cell r="B187" t="str">
            <v>0300I033 CASOS DE ENFERMEDAD PROFESIONAL RESPECTO A LOS TRABAJADORES AFILIADOS AL SISTEMA GENERAL DE RIESGOS PROFESIONALES</v>
          </cell>
        </row>
        <row r="188">
          <cell r="B188" t="str">
            <v>0300I034 AFILIADOS AL REGIMEN SUBSIDIADO</v>
          </cell>
        </row>
        <row r="189">
          <cell r="B189" t="str">
            <v>0300I035 AFILIACION  MULTIPLE AL REGIMEN SUBSIDIADO</v>
          </cell>
        </row>
        <row r="190">
          <cell r="B190" t="str">
            <v>0300I036 AFILIADOS AL REGIMEN CONTRIBUTIVO</v>
          </cell>
        </row>
        <row r="191">
          <cell r="B191" t="str">
            <v>0300I037 POBLACION AFILIADA AL SISTEMA GENERAL DE SEGURIDAD SOCIAL EN SALUD</v>
          </cell>
        </row>
        <row r="192">
          <cell r="B192" t="str">
            <v>0300I038 POBLACION POBRE NO AFILIADA DEBIDAMENTE IDENTIFICADA MEDIANTE SISBEN</v>
          </cell>
        </row>
        <row r="193">
          <cell r="B193" t="str">
            <v>0300I039 NUEVOS AFILIADOS AL SISTEMA GENERAL DE SEGURIDAD SOCIAL EN SALUD</v>
          </cell>
        </row>
        <row r="194">
          <cell r="B194" t="str">
            <v>0300I040 COBERTURA DE VACUNACION DE NIÑOS MENORES DE UN AÑO</v>
          </cell>
        </row>
        <row r="195">
          <cell r="B195" t="str">
            <v>0300I041 CUMPLIMIENTO DE LA COBERTURA DE VACUNACION DE NIÑOS MENORES DE UN AÑO</v>
          </cell>
        </row>
        <row r="196">
          <cell r="B196" t="str">
            <v>0300I042 COBERTURA DE VACUNACION CON TRIPLE VIRAL EN NIÑOS DE UN AÑO</v>
          </cell>
        </row>
        <row r="197">
          <cell r="B197" t="str">
            <v>0300I043 CUMPLIMIENTO DE LA COBERTURA DE VACUNACION CON TRIPLE VIRAL EN NIÑOS DE UN AÑO</v>
          </cell>
        </row>
        <row r="198">
          <cell r="B198" t="str">
            <v>0300I044 COBERTURA DE VACUNACION ANTIRRABICA</v>
          </cell>
        </row>
        <row r="199">
          <cell r="B199" t="str">
            <v>0300I045 DEPARTAMENTOS QUE DESARROLLAN PROYECTOS DE PREVENCION AL CONSUMO (ALCOHOL, TABACO Y SUSTANCIAS PSICOACTIVAS)</v>
          </cell>
        </row>
        <row r="200">
          <cell r="B200" t="str">
            <v>0300I046 DISTRITOS QUE DESARROLLAN PROYECTOS DE PREVENCION AL CONSUMO (ALCOHOL, TABACO Y SUSTANCIAS PSICOACTIVAS)</v>
          </cell>
        </row>
        <row r="201">
          <cell r="B201" t="str">
            <v>0300I047 DEPARTAMENTOS QUE DESARROLLAN PROYECTOS DE PREVENCION DE LAS ENFERMEDADES CRONICAS NO TRANSMISIBLES</v>
          </cell>
        </row>
        <row r="202">
          <cell r="B202" t="str">
            <v>0300I048 DISTRITOS QUE DESARROLLAN PROYECTOS DE PREVENCION DE LAS ENFERMEDADES CRONICAS NO TRANSMISIBLES</v>
          </cell>
        </row>
        <row r="203">
          <cell r="B203" t="str">
            <v>0300I049 INCIDENCIA DE MALARIA EN EL PAIS (POR CADA 1,000 HABITANTES)</v>
          </cell>
        </row>
        <row r="204">
          <cell r="B204" t="str">
            <v>0300I050 DETECCION DE CASOS DE TUBERCULOSIS, TBC POSITIVOS</v>
          </cell>
        </row>
        <row r="205">
          <cell r="B205" t="str">
            <v>0300I051 CASOS NUEVOS DE LEPRA SIN DISCAPACIDAD</v>
          </cell>
        </row>
        <row r="206">
          <cell r="B206" t="str">
            <v>0300I052 DEPARTAMENTOS QUE DESARROLLAN PROYECTOS DE PROMOCION DE LA SALUD SEXUAL Y REPRODUCTIVA EN ADOLESCENTES</v>
          </cell>
        </row>
        <row r="207">
          <cell r="B207" t="str">
            <v>0300I053 DISTRITOS QUE DESARROLLAN PROYECTOS DE PROMOCION DE LA SALUD SEXUAL Y REPRODUCTIVA EN ADOLESCENTES</v>
          </cell>
        </row>
        <row r="208">
          <cell r="B208" t="str">
            <v>0300I054 INCIDENCIA DE SIFILIS CONGENITA (POR CADA 1,000 NACIDOS VIVOS)</v>
          </cell>
        </row>
        <row r="209">
          <cell r="B209" t="str">
            <v>0300I055 INCIDENCIA DE  POLIO (POR CADA 1,000 NACIDOS VIVOS)</v>
          </cell>
        </row>
        <row r="210">
          <cell r="B210" t="str">
            <v>0300I056 INCIDENCIA DE TETANOS NEONATAL (POR CADA 1,000 NACIDOS VIVOS)</v>
          </cell>
        </row>
        <row r="211">
          <cell r="B211" t="str">
            <v>0300I057 INCIDENCIA DE SARAMPION (POR CADA 100.000 NIÑOS MENORES DE 5 AÑOS)</v>
          </cell>
        </row>
        <row r="212">
          <cell r="B212" t="str">
            <v>0300I058 MORTALIDAD MATERNA</v>
          </cell>
        </row>
        <row r="213">
          <cell r="B213" t="str">
            <v>0300I059 MORTALIDAD INFANTIL</v>
          </cell>
        </row>
        <row r="214">
          <cell r="B214" t="str">
            <v>0300I060 REGISTRO DE PRESTADORES DE SERVICIOS DE SALUD ACTUALIZADO Y CONFIABLE (IPS PUBLICAS Y PRIVADAS)</v>
          </cell>
        </row>
        <row r="215">
          <cell r="B215" t="str">
            <v>0300I061 CAMAS POR TIPO DE INSTITUCION (IPS PUBLICAS Y PRIVADAS)</v>
          </cell>
        </row>
        <row r="216">
          <cell r="B216" t="str">
            <v>0300I062 NIÑOS ATENDIDOS EN HOGARES COMUNITARIOS DE BIENESTAR</v>
          </cell>
        </row>
        <row r="217">
          <cell r="B217" t="str">
            <v>0300I063 NIÑOS ATENDIDOS EN RESTAURANTES ESCOLARES</v>
          </cell>
        </row>
        <row r="218">
          <cell r="B218" t="str">
            <v>0300I064 JOVENES ATENDIDOS EN CLUBES JUVENILES</v>
          </cell>
        </row>
        <row r="219">
          <cell r="B219" t="str">
            <v>0300I065 EMBARAZADAS ATENDIDAS</v>
          </cell>
        </row>
        <row r="220">
          <cell r="B220" t="str">
            <v>0300I066 LACTANTES ATENDIDAS</v>
          </cell>
        </row>
        <row r="221">
          <cell r="B221" t="str">
            <v>0300I067 NIÑOS DE LA CALLE ATENDIDOS EN LAS MODALIDADES DE SERVICIO</v>
          </cell>
        </row>
        <row r="222">
          <cell r="B222" t="str">
            <v>0300I068 AGENTES EDUCATIVOS  COMUNITARIOS CAPACITADOS (PARA LA DETECCION PRECOZ, PREVENCION Y MANEJO DE EPISODIOS DE VIOLENCIA INTRA FAMILIAR)</v>
          </cell>
        </row>
        <row r="223">
          <cell r="B223" t="str">
            <v>0300I069 FAMILIAS ATENDIDAS EN TORNO A EPISODIOS DE VIOLENCIA INTRA FAMILIAR (MEDIANTE LAS ESTRATEGIAS EDUCADOR FAMILIAR Y ESCUELA DE PADRES)</v>
          </cell>
        </row>
        <row r="224">
          <cell r="B224" t="str">
            <v>0300I070 NIÑOS CON MEDIDA DE PROTECCION UBICADOS EN MEDIO FAMILIAR</v>
          </cell>
        </row>
        <row r="225">
          <cell r="B225" t="str">
            <v>0300I071 POBLACION FOCALIZADA EN HOGARES COMUNITARIOS DE BIENESTAR</v>
          </cell>
        </row>
        <row r="226">
          <cell r="B226" t="str">
            <v>0300I072 POBLACION FOCALIZADA EN RESTAURANTES ESCOLARES</v>
          </cell>
        </row>
        <row r="227">
          <cell r="B227" t="str">
            <v>0300I073 POBLACION FOCALIZADA EN CLUBES JUVENILES</v>
          </cell>
        </row>
        <row r="228">
          <cell r="B228" t="str">
            <v>0300I074 EMBARAZADAS Y LACTANTES FOCALIZADAS</v>
          </cell>
        </row>
        <row r="229">
          <cell r="B229" t="str">
            <v>0300I075 DESNUTRICION GLOBAL NACIONAL</v>
          </cell>
        </row>
        <row r="230">
          <cell r="B230" t="str">
            <v>0300I076 DESNUTRICION CRONICA NACIONAL</v>
          </cell>
        </row>
        <row r="231">
          <cell r="B231" t="str">
            <v>0300I077 DESNUTRICION AGUDA NACIONAL</v>
          </cell>
        </row>
        <row r="232">
          <cell r="B232" t="str">
            <v>04000000 SECTOR COMUNICACIONES</v>
          </cell>
        </row>
        <row r="233">
          <cell r="B233" t="str">
            <v>0400I001 LINEAS TELEFONICAS EN REGIONES DE ALTA DENSIDAD TELEFONICA</v>
          </cell>
        </row>
        <row r="234">
          <cell r="B234" t="str">
            <v>0400I002 LINEAS TELEFONICAS EN REGIONES DE BAJA DENSIDAD TELEFONICA.</v>
          </cell>
        </row>
        <row r="235">
          <cell r="B235" t="str">
            <v>0400I003 ATENCION EN INSTALACION DE LINEAS TELEFONICAS POR USUARIO</v>
          </cell>
        </row>
        <row r="236">
          <cell r="B236" t="str">
            <v>0400I004 ATENCION EN INSTALACION DE LINEAS POR FAMILIA</v>
          </cell>
        </row>
        <row r="237">
          <cell r="B237" t="str">
            <v>0400I005 PERSONAS CON ACCESO A INTERNET</v>
          </cell>
        </row>
        <row r="238">
          <cell r="B238" t="str">
            <v>0400I006 USUARIOS DE LOS SERVICIOS DE TELECOMUNICACIONES CONTROLADOS Y VIGILADOS POR EL MINISTERIO DE COMUNICACIONES</v>
          </cell>
        </row>
        <row r="239">
          <cell r="B239" t="str">
            <v>0400I007 FUNCIONARIOS BENEFICIADOS CON EL PLAN DE CAPACITACION</v>
          </cell>
        </row>
        <row r="240">
          <cell r="B240" t="str">
            <v>0400I008 FUNCIONARIOS BENEFICIADOS CON EL PROGRAMA DE BIENESTAR SOCIAL</v>
          </cell>
        </row>
        <row r="241">
          <cell r="B241" t="str">
            <v>0400I009 MUNICIPIOS QUE CUENTAN EL SERVICIO DE CORREO SOCIAL</v>
          </cell>
        </row>
        <row r="242">
          <cell r="B242" t="str">
            <v>0400I010 INTERCONEXION A LA RED DE ALTA VELOCIDAD DEL ESTADO COMUNITARIO</v>
          </cell>
        </row>
        <row r="243">
          <cell r="B243" t="str">
            <v>0400I011 MUNICIPIOS CUBIERTOS CON TELEFONOS PUBLICOS PARA SORDOS</v>
          </cell>
        </row>
        <row r="244">
          <cell r="B244" t="str">
            <v>0400I012 ESCUELAS BENEFICIADAS CON EL PROGRAMA COMPUTADORES PARA EDUCAR</v>
          </cell>
        </row>
        <row r="245">
          <cell r="B245" t="str">
            <v>0400I013 FUNCIONARIOS BENEFICIADOS CON MANTENIMIENTO DE EQUIPOS DE COMPUTO</v>
          </cell>
        </row>
        <row r="246">
          <cell r="B246" t="str">
            <v>0400I014 USUARIOS VIGILADOS Y COTROLADOS POR EL MINISTERIO DE COMUNICACIONES</v>
          </cell>
        </row>
        <row r="247">
          <cell r="B247" t="str">
            <v>0400I015 HORAS DE CAPACITACION POR FUNCIONARIO</v>
          </cell>
        </row>
        <row r="248">
          <cell r="B248" t="str">
            <v>0400I016 SATISFACCION DE LOS FUNCIONARIOS BENEFICIADOS CON PROGRAMAS DE BIENESTAR SOCIAL</v>
          </cell>
        </row>
        <row r="249">
          <cell r="B249" t="str">
            <v>0400I017 INTERCONEXION CON LAS DIRECCIONES TERRITORIALES</v>
          </cell>
        </row>
        <row r="250">
          <cell r="B250" t="str">
            <v>0400I018 TIEMPO DE RESPUESTA AL USUARIO</v>
          </cell>
        </row>
        <row r="251">
          <cell r="B251" t="str">
            <v>0400I019 MUNICIPIOS CUBIERTOS CON AGENCIAS DE CORREO SOCIAL</v>
          </cell>
        </row>
        <row r="252">
          <cell r="B252" t="str">
            <v>0400I020 LOCALIDADES CON SERVICIO DE TELEFONIA RURAL COMUNITARIA</v>
          </cell>
        </row>
        <row r="253">
          <cell r="B253" t="str">
            <v>0400I021 ESCUELAS PUBLICAS CONECTADAS A INTERNET</v>
          </cell>
        </row>
        <row r="254">
          <cell r="B254" t="str">
            <v>0400I022 HOSPITALES CONECTADOS A INTERNET</v>
          </cell>
        </row>
        <row r="255">
          <cell r="B255" t="str">
            <v>0400I023 ALCALDIAS CONECTADAS A INTERNET</v>
          </cell>
        </row>
        <row r="256">
          <cell r="B256" t="str">
            <v>0400I024 POBLACION BENEFICADA CON TELEFONOS PUBLICOS PARA SORDOS</v>
          </cell>
        </row>
        <row r="257">
          <cell r="B257" t="str">
            <v>0400I025 ESCUELAS PUBLICAS BENEFICIADAS CON EL PROGRAMA COMPUTADORES PARA EDUCAR</v>
          </cell>
        </row>
        <row r="258">
          <cell r="B258" t="str">
            <v>0400I026 ALUMNOS BENEFICADOS CON EL PROGRAMA COMPUTADORES PARA EDUCAR</v>
          </cell>
        </row>
        <row r="259">
          <cell r="B259" t="str">
            <v>0400I027 DOCENTES CAPACITADOS POR COMPUTADORES PARA EDUCAR</v>
          </cell>
        </row>
        <row r="260">
          <cell r="B260" t="str">
            <v>0400I028 DIRECTIVOS CAPACITADOS POR COMPUTADORES PARA EDUCAR</v>
          </cell>
        </row>
        <row r="261">
          <cell r="B261" t="str">
            <v>0400I029 POBLACION BENEFICIADA POR LA RADIODIFUSORA NACIONAL</v>
          </cell>
        </row>
        <row r="262">
          <cell r="B262" t="str">
            <v>0400I030 TIEMPO PROMEDIO DE RESPUESTA EN LA BUSQUEDA DE DOCUMENTOS</v>
          </cell>
        </row>
        <row r="263">
          <cell r="B263" t="str">
            <v>0400I031 DENSIDAD TELEFONICA EN EL RESTO DEL PAIS (EXCLUYE 5 GRANDES CIUDADES)</v>
          </cell>
        </row>
        <row r="264">
          <cell r="B264" t="str">
            <v>0400I032 LOCALIDADES RURALES CON ACCESO A TELEFONIA COMUNITARIA</v>
          </cell>
        </row>
        <row r="265">
          <cell r="B265" t="str">
            <v>0400I033 CIUDADES CON ACCESO LOCAL A INTERNET</v>
          </cell>
        </row>
        <row r="266">
          <cell r="B266" t="str">
            <v>0400I034 LOCALIDADES CON SERVICIO POSTAL</v>
          </cell>
        </row>
        <row r="267">
          <cell r="B267" t="str">
            <v>0400I035 PENETRACION TELEFONIA MOVIL</v>
          </cell>
        </row>
        <row r="268">
          <cell r="B268" t="str">
            <v>0400I036 LINEAS DE TELEFONIA BASICA CONMUTADA (TPBC) EN SERVICIO</v>
          </cell>
        </row>
        <row r="269">
          <cell r="B269" t="str">
            <v>0400I037 DENSIDAD TELEFONICA PUBLICA BASICA CONMUTADA EN SERVICIO</v>
          </cell>
        </row>
        <row r="270">
          <cell r="B270" t="str">
            <v>0400I038 USUARIOS DE TELEFONIA MOVIL CELULAR</v>
          </cell>
        </row>
        <row r="271">
          <cell r="B271" t="str">
            <v>0400I039 DENSIDAD DEL SERVICIO DE TELEFONIA MOVIL</v>
          </cell>
        </row>
        <row r="272">
          <cell r="B272" t="str">
            <v>0400I040 TIEMPO MEDIO DE REPARACION LINEAS TELEFONICAS</v>
          </cell>
        </row>
        <row r="273">
          <cell r="B273" t="str">
            <v>0400I041 TIEMPO MEDIO DE INSTALACION DE NUEVAS LINEAS</v>
          </cell>
        </row>
        <row r="274">
          <cell r="B274" t="str">
            <v>0400I042 DAÑOS POR CADA 100 ABONADOS DE TPBC</v>
          </cell>
        </row>
        <row r="275">
          <cell r="B275" t="str">
            <v>0400I043 AMPLIACION DE LA COBERTURA TELEFONICA</v>
          </cell>
        </row>
        <row r="276">
          <cell r="B276" t="str">
            <v>0400I044 TARIFA PROMEDIO DE TELEFONIA PUBLICA BASICA CONMUTADA DE LARGA DISTANCIA -TPBCLD- NACIONAL</v>
          </cell>
        </row>
        <row r="277">
          <cell r="B277" t="str">
            <v>0400I045 TARIFA PROMEDIO DE TELEFONIA PUBLICA BASICA CONMUTADA DE LARGA DISTANCIA -TPBCLD- INTERNACIONAL</v>
          </cell>
        </row>
        <row r="278">
          <cell r="B278" t="str">
            <v>0400I046 PARTICIPACION DEL SECTOR DE LAS TELECOMUNICACIONES EN EL PIB</v>
          </cell>
        </row>
        <row r="279">
          <cell r="B279" t="str">
            <v>0400I047 INVERSION NACIONAL EN EL SECTOR DE LAS TELECOMUNICACIONES</v>
          </cell>
        </row>
        <row r="280">
          <cell r="B280" t="str">
            <v>0400I048 INVERSION EXTRANJERA EN EL SECTOR DE LAS TELECOMUNICACIONES.</v>
          </cell>
        </row>
        <row r="281">
          <cell r="B281" t="str">
            <v>0400I049 CENTROS (INCLUYE ENTIDADES MILITARES) DE ACCESO COMUNITARIO A INTERNET</v>
          </cell>
        </row>
        <row r="282">
          <cell r="B282" t="str">
            <v>0400I050 CABECERAS  MUNICIPALES CON ACCESO CONMUTADO A INTERNET</v>
          </cell>
        </row>
        <row r="283">
          <cell r="B283" t="str">
            <v>0400I051 USUARIOS EN COLOMBIA CON ACCESO A INTERNET</v>
          </cell>
        </row>
        <row r="284">
          <cell r="B284" t="str">
            <v>0400I052 ENTIDADES GUBERNAMENTALES DEL NIVEL NACIONAL CON PAGINAS DE INTERNET</v>
          </cell>
        </row>
        <row r="285">
          <cell r="B285" t="str">
            <v>0400I053 MUNICIPIOS CON ACCESO A TECNOLOGIAS DE BANDA ANCHA LDMS</v>
          </cell>
        </row>
        <row r="286">
          <cell r="B286" t="str">
            <v>0400I054 COMPUTADORES POR CADA 100 HABITANTES</v>
          </cell>
        </row>
        <row r="287">
          <cell r="B287" t="str">
            <v>0400I055 USUARIOS DE INTERNET SECTOR COMERCIO</v>
          </cell>
        </row>
        <row r="288">
          <cell r="B288" t="str">
            <v>0400I056 USUARIOS DE INTERNET SECTOR EDUCACION</v>
          </cell>
        </row>
        <row r="289">
          <cell r="B289" t="str">
            <v>0400I057 USUARIOS DE INTERNET EN LOS HOGARES</v>
          </cell>
        </row>
        <row r="290">
          <cell r="B290" t="str">
            <v>0400I058 COMPUTADORES CONECTADOS A UNA RED</v>
          </cell>
        </row>
        <row r="291">
          <cell r="B291" t="str">
            <v>05000000 SECTOR MINAS Y ENERGIA</v>
          </cell>
        </row>
        <row r="292">
          <cell r="B292" t="str">
            <v>0500I001 COSTO PROMEDIO DE KWH</v>
          </cell>
        </row>
        <row r="293">
          <cell r="B293" t="str">
            <v>0500I002 COSTO CONEXION</v>
          </cell>
        </row>
        <row r="294">
          <cell r="B294" t="str">
            <v>0500I003 COSTO POTENCIA INSTALADA</v>
          </cell>
        </row>
        <row r="295">
          <cell r="B295" t="str">
            <v>0500I004 COBERTURA DEL SERVICIO DE GAS</v>
          </cell>
        </row>
        <row r="296">
          <cell r="B296" t="str">
            <v>0500I005 PROMEDIO DE HORAS DIARIAS DEL SERVICIO DE GAS</v>
          </cell>
        </row>
        <row r="297">
          <cell r="B297" t="str">
            <v>0500I006 VIVIENDAS (HOGARES) ATENDIDOS CON SERVICIO DE GAS</v>
          </cell>
        </row>
        <row r="298">
          <cell r="B298" t="str">
            <v>0500I007 CONSUMO NACIONAL DE ENERGIA EN KWH-DIA</v>
          </cell>
        </row>
        <row r="299">
          <cell r="B299" t="str">
            <v>0500I008 PROYECTOS DE EXPLOTACION MINERA LLEVADOS A CABO</v>
          </cell>
        </row>
        <row r="300">
          <cell r="B300" t="str">
            <v>0500I009 PROYECTOS DE EXPLOTACION MINERA LLEVADOS A CABO CON EXITO</v>
          </cell>
        </row>
        <row r="301">
          <cell r="B301" t="str">
            <v>0500I010 PERMISOS O LICENCIAS DE EXPLORACION MINERA APROBADAS O LEGALIZADAS</v>
          </cell>
        </row>
        <row r="302">
          <cell r="B302" t="str">
            <v>0500I011 DESVIACION PORCENTUAL DE LA DEMANDA ESTIMADA</v>
          </cell>
        </row>
        <row r="303">
          <cell r="B303" t="str">
            <v>0500I012 POBLACION CON SERVICIO DE ENERGIA ELECTRICA EN LAS AREAS RURALES</v>
          </cell>
        </row>
        <row r="304">
          <cell r="B304" t="str">
            <v>0500I013 COBERTURA DE LA RED DE SISTEMAS DEL MINISTERIO</v>
          </cell>
        </row>
        <row r="305">
          <cell r="B305" t="str">
            <v>0500I014 DEMANDA DE ENERGIA CUBIERTA CON TRANSACCIONES INTERCONEXIONALES</v>
          </cell>
        </row>
        <row r="306">
          <cell r="B306" t="str">
            <v>0500I015 CAPACIDAD INSTALADA</v>
          </cell>
        </row>
        <row r="307">
          <cell r="B307" t="str">
            <v>0500I016 VIVIENDAS (HOGARES) ATENDIDOS CON SERVICIO DE ENERGIA</v>
          </cell>
        </row>
        <row r="308">
          <cell r="B308" t="str">
            <v>0500I017 VALOR DE LOS SUBSIDIOS ENTREGADOS A LOS USUARIOS DE LOS ESTRATOS 1, 2 Y 3</v>
          </cell>
        </row>
        <row r="309">
          <cell r="B309" t="str">
            <v>0500I018 COBERTURA DEL SERVICIO DE ENERGIA EN LAS ZONAS INTERCONECTADAS</v>
          </cell>
        </row>
        <row r="310">
          <cell r="B310" t="str">
            <v>0500I019 COSTO PROMEDIO KILOWATIO HORA, KWH</v>
          </cell>
        </row>
        <row r="311">
          <cell r="B311" t="str">
            <v>0500I020 COSTO PROMEDIO DE KILOWATIOS HORA, KWH REPORTADOS.</v>
          </cell>
        </row>
        <row r="312">
          <cell r="B312" t="str">
            <v>0500I021 COSTO CONEXION</v>
          </cell>
        </row>
        <row r="313">
          <cell r="B313" t="str">
            <v>0500I022 COSTO POTENCIA INSTALADA.</v>
          </cell>
        </row>
        <row r="314">
          <cell r="B314" t="str">
            <v>0500I023 COBERTURA DEL SERVICIO DE ENERGIA EN ZONAS NO INTERCONECTADAS, ZNI</v>
          </cell>
        </row>
        <row r="315">
          <cell r="B315" t="str">
            <v>0500I024 VIVIENDAS (HOGARES) ATENDIDOS CON SERVICIO DE ENERGIA EN LAS ZNI</v>
          </cell>
        </row>
        <row r="316">
          <cell r="B316" t="str">
            <v>0500I025 PROMEDIO EN TIEMPO DEL SERVICIO DE ENERGIA EN ZNI</v>
          </cell>
        </row>
        <row r="317">
          <cell r="B317" t="str">
            <v>0500I026 PROYECTOS ENERGETICOS INTEGRALES (PRODUCTIVOS Y SOSTENIBLES) IDENTIFICADOS PARA ZNI</v>
          </cell>
        </row>
        <row r="318">
          <cell r="B318" t="str">
            <v>0500I027 PROYECTOS ESTRUCTURADOS CON ENERGIAS ALTERNATIVAS</v>
          </cell>
        </row>
        <row r="319">
          <cell r="B319" t="str">
            <v>0500I028 VARIACION DE LA PRODUCCION DEL SECTOR MINERO (PIBMINERO)</v>
          </cell>
        </row>
        <row r="320">
          <cell r="B320" t="str">
            <v>0500I029 NUEVOS PROSPECTOS MINEROS</v>
          </cell>
        </row>
        <row r="321">
          <cell r="B321" t="str">
            <v>0500I030 CRECIMIENTO DE LA PRODUCCION DEL SECTOR MINERO</v>
          </cell>
        </row>
        <row r="322">
          <cell r="B322" t="str">
            <v>0500I031 USUARIOS RESIDENCIALES CONECTADOS CON SERVICIO DE GAS NATURAL AL AÑO</v>
          </cell>
        </row>
        <row r="323">
          <cell r="B323" t="str">
            <v>0500I032 GRADO DE UTILIZACION DE PRODUCTOS</v>
          </cell>
        </row>
        <row r="324">
          <cell r="B324" t="str">
            <v>0500I033 VARIACION DE COSTOS DE PRODUCCION DE LAS UNIDADES MINERAS DOTADAS TECNOLOGICAMENTE</v>
          </cell>
        </row>
        <row r="325">
          <cell r="B325" t="str">
            <v>0500I034 CARGOS DE TRANSMISION</v>
          </cell>
        </row>
        <row r="326">
          <cell r="B326" t="str">
            <v>0500I035 CONSULTAS ATENDIDAS DE USUARIOS</v>
          </cell>
        </row>
        <row r="327">
          <cell r="B327" t="str">
            <v>0500I036 DERECHOS DE USUARIOS</v>
          </cell>
        </row>
        <row r="328">
          <cell r="B328" t="str">
            <v>0500I037 EMPRESAS QUE INCUMPLEN LA NORMATIVIDAD</v>
          </cell>
        </row>
        <row r="329">
          <cell r="B329" t="str">
            <v>0500I038 NUEVAS EMPRESAS COMPETITIVAS</v>
          </cell>
        </row>
        <row r="330">
          <cell r="B330" t="str">
            <v>0500I039 SOBRECOSTOS DE LOS GENERADORES POR FALTA DE SINCRONIZACION DE DESPACHO DE GAS</v>
          </cell>
        </row>
        <row r="331">
          <cell r="B331" t="str">
            <v>0500I040 GENERACION DE PRODUCTOS MINEROS</v>
          </cell>
        </row>
        <row r="332">
          <cell r="B332" t="str">
            <v>0500I041 CONTRAPRESTACIONES POR PRODUCCION MINERA RESULTADO DE LA GESTION INSTITUCIONAL</v>
          </cell>
        </row>
        <row r="333">
          <cell r="B333" t="str">
            <v>0500I043 VOLUMEN DE EXPORTACION MINERA</v>
          </cell>
        </row>
        <row r="334">
          <cell r="B334" t="str">
            <v>0500I044 INFORMACION URBANA DE AGUA NO CONTABILIZADA EN MUNICIPIOS MENOR A 100.000 HAB</v>
          </cell>
        </row>
        <row r="335">
          <cell r="B335" t="str">
            <v>0500I045 COBERTURA DEL SERVICIO DE ENERGIA ELECTRICA EN LAS AREAS URBANAS</v>
          </cell>
        </row>
        <row r="336">
          <cell r="B336" t="str">
            <v>0500I046 CUBRIMIENTO DEL SERVICIO ENERGIA ELECTRICA EN CAPITALES DE ZONAS NO INTERCONECTADAS</v>
          </cell>
        </row>
        <row r="337">
          <cell r="B337" t="str">
            <v>0500I047 PROMEDIO DE HORAS DIARIAS DE SERVICIO DE ENERGIA ELECTRICA EN CAPITALES DE ZONAS NO INTERCONECTADAS</v>
          </cell>
        </row>
        <row r="338">
          <cell r="B338" t="str">
            <v>0500I048 KILOMETROS DE LINEA DE TRANSMISION CONSTRUIDOS</v>
          </cell>
        </row>
        <row r="339">
          <cell r="B339" t="str">
            <v>0500I049 COBERTURA DE MUNICIPIOS CON POTENCIAL MAYOR DEL 30% EN SERVICIO DE GAS NATURAL POR RED PARA USUARIOS RESIDENCIALES</v>
          </cell>
        </row>
        <row r="340">
          <cell r="B340" t="str">
            <v>0500I050 CONSUMO NACIONAL DE GAS NATURAL (MILLONES DE BTU/DIA)</v>
          </cell>
        </row>
        <row r="341">
          <cell r="B341" t="str">
            <v>0500I051 PRODUCCION NACIONAL DE CRUDO (MILES DE BARRILES DE PETROLEO PRODUCIDOS DIARIAMENTE)</v>
          </cell>
        </row>
        <row r="342">
          <cell r="B342" t="str">
            <v>0500I052 BARRILES DE RESERVA DE PETROLEO DESCUBIERTOS</v>
          </cell>
        </row>
        <row r="343">
          <cell r="B343" t="str">
            <v>0500I053 POZOS DE PETROLEO PERFORADOS</v>
          </cell>
        </row>
        <row r="344">
          <cell r="B344" t="str">
            <v>0500I054 PARTICIPACION DEL PETROLEO Y SUS DERIVADOS EN LAS EXPORTACIONES NACIONALES</v>
          </cell>
        </row>
        <row r="345">
          <cell r="B345" t="str">
            <v>0500I055 RESERVAS REMANENTES DE PETROLEO (MILLONES DE BARRILES)</v>
          </cell>
        </row>
        <row r="346">
          <cell r="B346" t="str">
            <v>0500I056 DISPONIBILIDAD DE PETROLEO</v>
          </cell>
        </row>
        <row r="347">
          <cell r="B347" t="str">
            <v>0500I057 PRODUCCION DE ESMERALDAS</v>
          </cell>
        </row>
        <row r="348">
          <cell r="B348" t="str">
            <v>0500I058 PRODUCCION TOTAL DE CARBON</v>
          </cell>
        </row>
        <row r="349">
          <cell r="B349" t="str">
            <v>0500I059 PRODUCCION DE NIQUEL</v>
          </cell>
        </row>
        <row r="350">
          <cell r="B350" t="str">
            <v>0500I060 PRODUCCION DE ORO</v>
          </cell>
        </row>
        <row r="351">
          <cell r="B351" t="str">
            <v>0500I061 PRODUCCION DE PLATA</v>
          </cell>
        </row>
        <row r="352">
          <cell r="B352" t="str">
            <v>0500I062 USUARIOS ATENDIDOS POR EMPRESAS PRIVADAS DE DISTRIBUCION ELECTRICA</v>
          </cell>
        </row>
        <row r="353">
          <cell r="B353" t="str">
            <v>0500I063 ACTIVOS DE TRANSMISION ELECTRICA BAJO EL CONTROL PRIVADO</v>
          </cell>
        </row>
        <row r="354">
          <cell r="B354" t="str">
            <v>0500I064 ACTIVOS DE GENERACION ELECTRICA BAJO EL CONTROL PRIVADO</v>
          </cell>
        </row>
        <row r="355">
          <cell r="B355" t="str">
            <v>0500I065 EXPORTACIONES DE CARBON</v>
          </cell>
        </row>
        <row r="356">
          <cell r="B356" t="str">
            <v>0500I066 EXPORTACIONES DE NIQUEL</v>
          </cell>
        </row>
        <row r="357">
          <cell r="B357" t="str">
            <v>0500I067 EXPORTACIONES DE ORO</v>
          </cell>
        </row>
        <row r="358">
          <cell r="B358" t="str">
            <v>0500I068 EXPORTACIONES DE PLATA</v>
          </cell>
        </row>
        <row r="359">
          <cell r="B359" t="str">
            <v>0500I069 EXPORTACIONES DE ESMERALDA</v>
          </cell>
        </row>
        <row r="360">
          <cell r="B360" t="str">
            <v>06000000 SECTOR TRANSPORTE</v>
          </cell>
        </row>
        <row r="361">
          <cell r="B361" t="str">
            <v>0600I001 TIEMPO DE VIAJE POR TRAMO DE VIA TERRESTRE DEFINIDO</v>
          </cell>
        </row>
        <row r="362">
          <cell r="B362" t="str">
            <v>0600I002 MOVIMIENTO DE VEHICULOS POR TRAMO DE VIA DEFINIDO</v>
          </cell>
        </row>
        <row r="363">
          <cell r="B363" t="str">
            <v>0600I003 MOVIMIENTO DE BUQUES POR PUERTO O MUELLE</v>
          </cell>
        </row>
        <row r="364">
          <cell r="B364" t="str">
            <v>0600I004 OPERACIONES DE CABOTAJE POR PUERTO O MUELLE</v>
          </cell>
        </row>
        <row r="365">
          <cell r="B365" t="str">
            <v>0600I005 OPERACIONES INTERNACIONALES POR PUERTO O MUELLE</v>
          </cell>
        </row>
        <row r="366">
          <cell r="B366" t="str">
            <v>0600I006 HORAS DE VUELO POR AERONAVE</v>
          </cell>
        </row>
        <row r="367">
          <cell r="B367" t="str">
            <v>0600I007 SILLAS OCUPADAS POR VUELO Y AERONAVE</v>
          </cell>
        </row>
        <row r="368">
          <cell r="B368" t="str">
            <v>0600I008 VUELOS PROGRAMADOS POR VUELO O AERONAVE</v>
          </cell>
        </row>
        <row r="369">
          <cell r="B369" t="str">
            <v>0600I009 AEROPUERTOS QUE CUMPLEN CON ESPECIFICACIONES DE LA FEDERAL AVIATION ADMINISTRATION, FAA</v>
          </cell>
        </row>
        <row r="370">
          <cell r="B370" t="str">
            <v>0600I010 PASAJEROS MOVILIZADOS EN PUERTOS INTERNACIONALES</v>
          </cell>
        </row>
        <row r="371">
          <cell r="B371" t="str">
            <v>0600I011 MOVIMIENTO DE CARGA NACIONAL POR MODO DE TRANSPORTE</v>
          </cell>
        </row>
        <row r="372">
          <cell r="B372" t="str">
            <v>0600I012 VALOR TOTAL FLETE DE TRANSPORTE TERRESTRE DE CARGA POR TONELADA KILOMETRO</v>
          </cell>
        </row>
        <row r="373">
          <cell r="B373" t="str">
            <v>0600I013 VALOR TOTAL FLETE DE TRANSPORTE AEREO DE CARGA POR TONELADA Y KILOMETROS O RUTA</v>
          </cell>
        </row>
        <row r="374">
          <cell r="B374" t="str">
            <v>0600I014 VALOR TOTAL FLETE DE TRANSPORTE FERREO DE CARGA POR TONELADA Y KILOMETRO</v>
          </cell>
        </row>
        <row r="375">
          <cell r="B375" t="str">
            <v>0600I015 VALOR TOTAL FLETE DE TRANSPORTE FLUVIAL O MARITIMO DE CARGA POR TONELADA Y KILOMETRO</v>
          </cell>
        </row>
        <row r="376">
          <cell r="B376" t="str">
            <v>0600I016 VUELOS (LLEGANDO O SALIENDO) POR AEROPUERTO</v>
          </cell>
        </row>
        <row r="377">
          <cell r="B377" t="str">
            <v>0600I017 VARIACION EN EL VOLUMEN DE ALMACENAMIENTO DE CARGA EN PUERTOS</v>
          </cell>
        </row>
        <row r="378">
          <cell r="B378" t="str">
            <v>0600I018 VARIACION DEL MOVIMIENTO DIARIO DE CARGA EN PUERTOS</v>
          </cell>
        </row>
        <row r="379">
          <cell r="B379" t="str">
            <v>0600I019 VARIACION DE DESCARGA DIARIA DE CARGA EN PUERTOS</v>
          </cell>
        </row>
        <row r="380">
          <cell r="B380" t="str">
            <v>0600I020 COBERTURA DEL SISTEMAS DE RADIOAYUDAS</v>
          </cell>
        </row>
        <row r="381">
          <cell r="B381" t="str">
            <v>0600I021 COBERTURA DEL SISTEMA DE INFORMACION EN AEROPUERTOS</v>
          </cell>
        </row>
        <row r="382">
          <cell r="B382" t="str">
            <v>0600I022 COBERTURA DE SISTEMAS DE COMUNICACION</v>
          </cell>
        </row>
        <row r="383">
          <cell r="B383" t="str">
            <v>0600I023 COBERTURA DEL SISTEMA DE ENERGIA</v>
          </cell>
        </row>
        <row r="384">
          <cell r="B384" t="str">
            <v>0600I024 COBERTURA DE LA RED METEOROLOGICA</v>
          </cell>
        </row>
        <row r="385">
          <cell r="B385" t="str">
            <v>0600I025 COBERTURA DE EQUIPOS DE INCENDIO EN AEROPUERTOS</v>
          </cell>
        </row>
        <row r="386">
          <cell r="B386" t="str">
            <v>0600I026 MANTENIMIENTO Y CONSERVACION DE EQUIPOS DE COMPUTACION</v>
          </cell>
        </row>
        <row r="387">
          <cell r="B387" t="str">
            <v>0600I027 ADQUISICION DE SISTEMAS Y SERVICIOS INFORMATICOS</v>
          </cell>
        </row>
        <row r="388">
          <cell r="B388" t="str">
            <v>0600I028 MANTENIMIENTO A TERMINALES AEREOS</v>
          </cell>
        </row>
        <row r="389">
          <cell r="B389" t="str">
            <v>0600I029 INSPECCIONES A EMPRESAS AEREAS</v>
          </cell>
        </row>
        <row r="390">
          <cell r="B390" t="str">
            <v>0600I030 AEROPUERTOS CON SISTEMAS DE SEGURIDAD</v>
          </cell>
        </row>
        <row r="391">
          <cell r="B391" t="str">
            <v>0600I031 AEROPUERTOS CON OBRAS DE SISMORESISTENCIA</v>
          </cell>
        </row>
        <row r="392">
          <cell r="B392" t="str">
            <v>0600I032 INSPECCIONES A TALLERES AERONAUTICOS</v>
          </cell>
        </row>
        <row r="393">
          <cell r="B393" t="str">
            <v>0600I033 INSPECCION A ESCUELAS DE AVIACION</v>
          </cell>
        </row>
        <row r="394">
          <cell r="B394" t="str">
            <v>0600I034 MANTENIMIENTO DE PISTAS</v>
          </cell>
        </row>
        <row r="395">
          <cell r="B395" t="str">
            <v>0600I035 PASAJEROS MOVILIZADOS POR MEDIOS DE TRANSPORTE FERREO</v>
          </cell>
        </row>
        <row r="396">
          <cell r="B396" t="str">
            <v>0600I036 BUQUES CON CALADO MAXIMO PERMITIDO QUE USAN CANAL DE ACCESO</v>
          </cell>
        </row>
        <row r="397">
          <cell r="B397" t="str">
            <v>0600I037 VARIACION DE CARGA MOVILIZADA EN PUERTOS</v>
          </cell>
        </row>
        <row r="398">
          <cell r="B398" t="str">
            <v>0600I038 COBERTURA DE CAPACITACION A MANO DE OBRA NO CALIFICADA EN LA REGION</v>
          </cell>
        </row>
        <row r="399">
          <cell r="B399" t="str">
            <v>0600I039 COBERTURA CON EQUIPOS DE COMPUTO Y SERVICIOS DE RED</v>
          </cell>
        </row>
        <row r="400">
          <cell r="B400" t="str">
            <v>0600I040 CUBRIMIENTO DEL PROGRAMA ALIANZA</v>
          </cell>
        </row>
        <row r="401">
          <cell r="B401" t="str">
            <v>0600I041 VARIACION EN EL VOLUMEN DE CARGA MOVILIZADA EN PUERTOS</v>
          </cell>
        </row>
        <row r="402">
          <cell r="B402" t="str">
            <v>0600I042 VARIACION EN TIEMPO DE LA NAVEGABILIDAD</v>
          </cell>
        </row>
        <row r="403">
          <cell r="B403" t="str">
            <v>0600I043 INCREMENTO DE DIAS NAVEGABLES.</v>
          </cell>
        </row>
        <row r="404">
          <cell r="B404" t="str">
            <v>0600I044 VOLUMEN DE PASAJEROS</v>
          </cell>
        </row>
        <row r="405">
          <cell r="B405" t="str">
            <v>0600I045 INVERSION DE RECURSOS POR DEPARTAMENTO</v>
          </cell>
        </row>
        <row r="406">
          <cell r="B406" t="str">
            <v>0600I046 COBERTURA A PERSONAS BENEFICIADAS CON PROYECTOS</v>
          </cell>
        </row>
        <row r="407">
          <cell r="B407" t="str">
            <v>0600I047 COBERTURA A POBLACION BENEFICIADA CON PROYECTOS</v>
          </cell>
        </row>
        <row r="408">
          <cell r="B408" t="str">
            <v>0600I048 PASAJEROS MOVILIZADOS EN CANALES MUELLES O PUERTOS</v>
          </cell>
        </row>
        <row r="409">
          <cell r="B409" t="str">
            <v>0600I049 PASAJEROS MOVILIZADOS POR MEDIO DE TRANSPORTE</v>
          </cell>
        </row>
        <row r="410">
          <cell r="B410" t="str">
            <v>0600I050 VARIACION EN COSTOS DE OPERACION VEHICULAR</v>
          </cell>
        </row>
        <row r="411">
          <cell r="B411" t="str">
            <v>0600I051 APLICACIONES DE SISTEMAS EN SERVICIOS (PROCESOS ADMINISTRATIVOS Y MISIONALES)</v>
          </cell>
        </row>
        <row r="412">
          <cell r="B412" t="str">
            <v>0600I052 AREA DE PRODUCCION ANUAL POR ACTIVIDADES ECONOMICAS</v>
          </cell>
        </row>
        <row r="413">
          <cell r="B413" t="str">
            <v>0600I053 ATENCION ACCIDENTES DE TRANSITO A NIVEL NACIONAL</v>
          </cell>
        </row>
        <row r="414">
          <cell r="B414" t="str">
            <v>0600I054 CAPACIDAD CARGA AEREA MOVILIZADA</v>
          </cell>
        </row>
        <row r="415">
          <cell r="B415" t="str">
            <v>0600I055 VARIACION DE LA CARGA MOVILIZADA</v>
          </cell>
        </row>
        <row r="416">
          <cell r="B416" t="str">
            <v>0600I056 CONSULTAS O SOLICITUDES SOBRE OPERACION Y COSTOS DE TRANSPORTE RESUELTAS</v>
          </cell>
        </row>
        <row r="417">
          <cell r="B417" t="str">
            <v>0600I057 CUBRIMIENTO DE LA SEGURIDAD VIAL EN LA RED NACIONAL DE CARRETERAS</v>
          </cell>
        </row>
        <row r="418">
          <cell r="B418" t="str">
            <v>0600I058 TRAFICO PROMEDIO DIARIO</v>
          </cell>
        </row>
        <row r="419">
          <cell r="B419" t="str">
            <v>0600I059 VELOCIDAD DE OPERACION</v>
          </cell>
        </row>
        <row r="420">
          <cell r="B420" t="str">
            <v>0600I060 MOVILIZACION DE CARGA POR VIAJE</v>
          </cell>
        </row>
        <row r="421">
          <cell r="B421" t="str">
            <v>0600I061 REUNIONES DE CONCERTACION LOGRADAS CON LA COMUNIDAD</v>
          </cell>
        </row>
        <row r="422">
          <cell r="B422" t="str">
            <v>0600I062 OPERACIONES AEREAS</v>
          </cell>
        </row>
        <row r="423">
          <cell r="B423" t="str">
            <v>0600I063 TIEMPO DE ATERRIZAJE Y DECOLAJE DE LAS NAVES</v>
          </cell>
        </row>
        <row r="424">
          <cell r="B424" t="str">
            <v>0600I064 TIEMPO DE PASO POR FRONTERA</v>
          </cell>
        </row>
        <row r="425">
          <cell r="B425" t="str">
            <v>0600I065 TIEMPOS DE DESPLAZAMIENTO</v>
          </cell>
        </row>
        <row r="426">
          <cell r="B426" t="str">
            <v>0600I066 USUARIOS ATENDIDOS</v>
          </cell>
        </row>
        <row r="427">
          <cell r="B427" t="str">
            <v>0600I067 VENTAS ANUALES EN UNA ZONA</v>
          </cell>
        </row>
        <row r="428">
          <cell r="B428" t="str">
            <v>0600I068 VARIACION EN EL VALOR TOTAL FLETE TERRESTRE DE CARGA</v>
          </cell>
        </row>
        <row r="429">
          <cell r="B429" t="str">
            <v>0600I069 COBERTURA EN SEGURIDAD EN AEROPUERTOS</v>
          </cell>
        </row>
        <row r="430">
          <cell r="B430" t="str">
            <v>0600I070 MOVIMIENTO DE CARGA NACIONAL POR MODO DE TRANSPORTE AEREO</v>
          </cell>
        </row>
        <row r="431">
          <cell r="B431" t="str">
            <v>0600I071 MOVIMIENTO DE PASAJEROS POR MODO DE TRANSPORTE</v>
          </cell>
        </row>
        <row r="432">
          <cell r="B432" t="str">
            <v>0600I072 MOVIMIENTO DE PASAJEROS POR MODO DE TRANSPORTE AEREO</v>
          </cell>
        </row>
        <row r="433">
          <cell r="B433" t="str">
            <v>0600I073 NRO DE ACCIDENTES POR MODO DE TRANSPORTE</v>
          </cell>
        </row>
        <row r="434">
          <cell r="B434" t="str">
            <v>0600I074 NRO DE ACCIDENTES POR MODO DE TRANSPORTE FERREO</v>
          </cell>
        </row>
        <row r="435">
          <cell r="B435" t="str">
            <v>0600I075 MANTENIMIENTO DE PISTAS</v>
          </cell>
        </row>
        <row r="436">
          <cell r="B436" t="str">
            <v>0600I076 MANTENIMIENTO DE CERRAMIENTOS EN PISTA AEREAS</v>
          </cell>
        </row>
        <row r="437">
          <cell r="B437" t="str">
            <v>0600I077 MANTENIMIENTO DE TERMINALES AEREOS</v>
          </cell>
        </row>
        <row r="438">
          <cell r="B438" t="str">
            <v>0600I078 CONSTRUCCIÓN DE PISTAS AEREAS</v>
          </cell>
        </row>
        <row r="439">
          <cell r="B439" t="str">
            <v>0600I079 CONSTRUCCIÓN DE CERRAMIENTOS EN PISTAS AEREAS</v>
          </cell>
        </row>
        <row r="440">
          <cell r="B440" t="str">
            <v>0600I080 CONSTRUCCIÓN DE TERMINALES AEREOS</v>
          </cell>
        </row>
        <row r="441">
          <cell r="B441" t="str">
            <v>0600I081 CONSTRUCCIÓN DE INSTALACIONES ADMINISTRATIVAS</v>
          </cell>
        </row>
        <row r="442">
          <cell r="B442" t="str">
            <v>0600I082 MANTENIMIENTO DE INSTALACIONES ADMINISTRATIVAS</v>
          </cell>
        </row>
        <row r="443">
          <cell r="B443" t="str">
            <v>0600I083 OBRAS DE SISMORESISTENCIA EN INSTALACIONES</v>
          </cell>
        </row>
        <row r="444">
          <cell r="B444" t="str">
            <v>0600I084 MANTENIMIENTO A EQUIPOS DE SEGURIDAD</v>
          </cell>
        </row>
        <row r="445">
          <cell r="B445" t="str">
            <v>0600I085 SEGURIDAD AEROPORTUARIA</v>
          </cell>
        </row>
        <row r="446">
          <cell r="B446" t="str">
            <v>0600I086 AEROPUERTOS CON INFRAESTRUCTURA AMBIENTAL</v>
          </cell>
        </row>
        <row r="447">
          <cell r="B447" t="str">
            <v>0600I087 AEROPUERTOS CUBIERTOS CON SISTEMAS DE VIGILANCIA</v>
          </cell>
        </row>
        <row r="448">
          <cell r="B448" t="str">
            <v>0600I088 COBERTURA DE LA RED DE SISTEMAS</v>
          </cell>
        </row>
        <row r="449">
          <cell r="B449" t="str">
            <v>0600I089 CUBRIMIENTO ESTACIONES METEOROLÓGICAS</v>
          </cell>
        </row>
        <row r="450">
          <cell r="B450" t="str">
            <v>0600I090 MEJORAMIENTO EN LAS CONDICIONES DE TRABAJO</v>
          </cell>
        </row>
        <row r="451">
          <cell r="B451" t="str">
            <v>0600I091 KILOMETROS CONSTRUIDOS EN LA RED VIAL PRIMARIA POR CONCESION</v>
          </cell>
        </row>
        <row r="452">
          <cell r="B452" t="str">
            <v>0600I092 RED VIAL PRIMARIA CONSTRUIDA POR CONCESION</v>
          </cell>
        </row>
        <row r="453">
          <cell r="B453" t="str">
            <v>0600I093 KILOMETROS REHABILITADOS EN LA RED VIAL PRIMARIA POR CONCESION</v>
          </cell>
        </row>
        <row r="454">
          <cell r="B454" t="str">
            <v>0600I094 RED VIAL PRIMARIA REHABILITADA POR CONCESION</v>
          </cell>
        </row>
        <row r="455">
          <cell r="B455" t="str">
            <v>0600I095 KILOMETROS MANTENIDOS EN LA RED VIAL PRIMARIA POR CONCESION</v>
          </cell>
        </row>
        <row r="456">
          <cell r="B456" t="str">
            <v>0600I096 RED VIAL PRIMARIA MANTENIDA POR CONCESION</v>
          </cell>
        </row>
        <row r="457">
          <cell r="B457" t="str">
            <v>0600I097 VELOCIDAD PROMEDIO DE OPERACION DE LOS CORREDORES FERREOS</v>
          </cell>
        </row>
        <row r="458">
          <cell r="B458" t="str">
            <v>0600I098 KILOMETROS DE RED FERREA MANTENIDA</v>
          </cell>
        </row>
        <row r="459">
          <cell r="B459" t="str">
            <v>0600I099 RED FERREA MANTENIDA POR CONCESION</v>
          </cell>
        </row>
        <row r="460">
          <cell r="B460" t="str">
            <v>0600I100 KILOMETROS DE RED FERREA REHABILITADA</v>
          </cell>
        </row>
        <row r="461">
          <cell r="B461" t="str">
            <v>0600I101 RED FERREA MANTENIDA POR CONCESION</v>
          </cell>
        </row>
        <row r="462">
          <cell r="B462" t="str">
            <v>0600I102 CARGA MOVILIZADAS POR LA RED FERREA</v>
          </cell>
        </row>
        <row r="463">
          <cell r="B463" t="str">
            <v>0600I103 MOVIMIENTO DE PASAJEROS POR LA RED FERREA</v>
          </cell>
        </row>
        <row r="464">
          <cell r="B464" t="str">
            <v>0600I104 CANALES DE ACCESO A PUERTOS ADJUDICADOS EN CONCESION</v>
          </cell>
        </row>
        <row r="465">
          <cell r="B465" t="str">
            <v>0600I105 RED VIAL PRINCIPAL CONSTRUIDA</v>
          </cell>
        </row>
        <row r="466">
          <cell r="B466" t="str">
            <v>0600I106 KILOMETROS CONSTRUIDOS RED VIAL PRINCIPAL</v>
          </cell>
        </row>
        <row r="467">
          <cell r="B467" t="str">
            <v>0600I107 RED VIAL PRINCIPAL REHABILITADA</v>
          </cell>
        </row>
        <row r="468">
          <cell r="B468" t="str">
            <v>0600I108 KILOMETROS REHABILITADOS RED VIAL PRINCIPAL</v>
          </cell>
        </row>
        <row r="469">
          <cell r="B469" t="str">
            <v>0600I109 RED VIAL PRINCIPAL CONSERVADA A TRAVES DE MICROEMPRESAS</v>
          </cell>
        </row>
        <row r="470">
          <cell r="B470" t="str">
            <v>0600I110 KILOMETROS CONSERVADOS EN LA RED VIAL PRINCIPAL A TRAVES DE MICROEMPRESAS</v>
          </cell>
        </row>
        <row r="471">
          <cell r="B471" t="str">
            <v>0600I111 RED VIAL PRINCIPAL CONSERVADOS POR MANTENIMIENTO PERIODICO</v>
          </cell>
        </row>
        <row r="472">
          <cell r="B472" t="str">
            <v>0600I112 KILOMETROS CONSERVADOS POR MANTENIMIENTO PERIODICO EN LA RED VIAL PRINCIPAL</v>
          </cell>
        </row>
        <row r="473">
          <cell r="B473" t="str">
            <v>0600I113 RED VIAL PAVIMENTADA EN BUEN ESTADO</v>
          </cell>
        </row>
        <row r="474">
          <cell r="B474" t="str">
            <v>0600I114 KILOMETROS PAVIMENTADOS Y EN BUEN ESTADO EN LA RED VIAL PRINCIPAL</v>
          </cell>
        </row>
        <row r="475">
          <cell r="B475" t="str">
            <v>0600I115 RED VIAL PAVIMENTADA EN REGULAR ESTADO</v>
          </cell>
        </row>
        <row r="476">
          <cell r="B476" t="str">
            <v>0600I116 KILOMETROS PAVIMENTADOS Y EN REGULAR ESTADO EN LA RED VIAL PRINCIPAL</v>
          </cell>
        </row>
        <row r="477">
          <cell r="B477" t="str">
            <v>0600I117 RED VIAL PAVIMENTADA EN MAL ESTADO</v>
          </cell>
        </row>
        <row r="478">
          <cell r="B478" t="str">
            <v>0600I118 KILOMETROS PAVIMENTADOS Y EN MAL ESTADO EN LA RED VIAL PRINCIPAL</v>
          </cell>
        </row>
        <row r="479">
          <cell r="B479" t="str">
            <v>0600I119 RED VIAL EN AFIRMADO EN BUEN ESTADO</v>
          </cell>
        </row>
        <row r="480">
          <cell r="B480" t="str">
            <v>0600I120 KILOMETROS EN AFIRMADO Y EN BUEN ESTADO EN LA RED VIAL PRINCIPAL</v>
          </cell>
        </row>
        <row r="481">
          <cell r="B481" t="str">
            <v>0600I121 RED VIAL EN AFIRMADO EN REGULAR ESTADO</v>
          </cell>
        </row>
        <row r="482">
          <cell r="B482" t="str">
            <v>0600I122 KILOMETROS EN AFIRMADO Y EN REGULAR ESTADO EN LA RED VIAL PRINCIPAL</v>
          </cell>
        </row>
        <row r="483">
          <cell r="B483" t="str">
            <v>0600I123 RED VIAL EN AFIRMADO EN MAL ESTADO</v>
          </cell>
        </row>
        <row r="484">
          <cell r="B484" t="str">
            <v>0600I124 KILOMETROS EN AFIRMADO Y EN MAL ESTADO EN LA RED VIAL PRINCIPAL</v>
          </cell>
        </row>
        <row r="485">
          <cell r="B485" t="str">
            <v>0600I125 RED VIAL SECUNDARIA MANTENIDA</v>
          </cell>
        </row>
        <row r="486">
          <cell r="B486" t="str">
            <v>0600I126 KILOMETROS MANTENIDOS EN LA RED VIAL SECUNDARIA</v>
          </cell>
        </row>
        <row r="487">
          <cell r="B487" t="str">
            <v>0600I127 RED VIAL TERCIARIA MANTENIDA</v>
          </cell>
        </row>
        <row r="488">
          <cell r="B488" t="str">
            <v>0600I128 KILOMETROS MANTENIDOS EN LA RED VIAL TERCIARIA</v>
          </cell>
        </row>
        <row r="489">
          <cell r="B489" t="str">
            <v>0600I129 RED VIAL SECUNDARIA CONSTRUIDA</v>
          </cell>
        </row>
        <row r="490">
          <cell r="B490" t="str">
            <v>0600I130 KILOMETROS CONSTRUIDOS EN LA RED VIAL SECUNDARIA</v>
          </cell>
        </row>
        <row r="491">
          <cell r="B491" t="str">
            <v>0600I131 RED VIAL TERCIARIA CONSTRUIDA</v>
          </cell>
        </row>
        <row r="492">
          <cell r="B492" t="str">
            <v>0600I132 KILOMETROS  CONSTRUIDOS EN LA RED VIAL TERCIARIA</v>
          </cell>
        </row>
        <row r="493">
          <cell r="B493" t="str">
            <v>0600I133 KILOMETROS TRANSFERIDOS DE LA RED VIAL TERCIARIA</v>
          </cell>
        </row>
        <row r="494">
          <cell r="B494" t="str">
            <v>0600I134 RED VIAL TERCIARIA TRANSFERIDA</v>
          </cell>
        </row>
        <row r="495">
          <cell r="B495" t="str">
            <v>0600I135 KILOMETROS MANTENIDOS EN LA RED FLUVIAL NAVEGABLE</v>
          </cell>
        </row>
        <row r="496">
          <cell r="B496" t="str">
            <v>0600I136 RED FLUVIAL NAVEGABLE MANTENIDA</v>
          </cell>
        </row>
        <row r="497">
          <cell r="B497" t="str">
            <v>0600I137 PERMANENCIA DE BUQUES EN PUERTO</v>
          </cell>
        </row>
        <row r="498">
          <cell r="B498" t="str">
            <v>0600I138 CARGA MOVILIZADA POR NAVE</v>
          </cell>
        </row>
        <row r="499">
          <cell r="B499" t="str">
            <v>0600I139 MOVIMIENTO DE CARGA POR NAVE</v>
          </cell>
        </row>
        <row r="500">
          <cell r="B500" t="str">
            <v>0600I140 MOVIMIENTO DE CARGA POR NAVE AL DIA</v>
          </cell>
        </row>
        <row r="501">
          <cell r="B501" t="str">
            <v>0600I141 DEPARTAMENTOS CON INVENTARIO DE VIAS ACTUALIZADO</v>
          </cell>
        </row>
        <row r="502">
          <cell r="B502" t="str">
            <v>0600I142 ACCIDENTALIDAD EN LA RED VIAL PRINCIPAL</v>
          </cell>
        </row>
        <row r="503">
          <cell r="B503" t="str">
            <v>0600I143 ACCIDENTALIDAD EN LA RED VIAL PRIMARIA</v>
          </cell>
        </row>
        <row r="504">
          <cell r="B504" t="str">
            <v>0600I144 ACCIDENTALIDAD EN LA RED VIAL SECUNDARIA</v>
          </cell>
        </row>
        <row r="505">
          <cell r="B505" t="str">
            <v>0600I145 ACCIDENTALIDAD EN LA RED VIAL TERCIARIA</v>
          </cell>
        </row>
        <row r="506">
          <cell r="B506" t="str">
            <v>0600I146 COBERTURA DE RADAR SECUNDARIO DE NIVEL SUPERIOR</v>
          </cell>
        </row>
        <row r="507">
          <cell r="B507" t="str">
            <v>0600I147 COBERTURA DE RADAR SECUNDARIO DE NIVEL INFERIOR</v>
          </cell>
        </row>
        <row r="508">
          <cell r="B508" t="str">
            <v>0600I148 COBERTURA DE RADAR PRIMARIO</v>
          </cell>
        </row>
        <row r="509">
          <cell r="B509" t="str">
            <v>0600I149 COBERTURA SISTEMA DE RADIOAYUDAS ILS</v>
          </cell>
        </row>
        <row r="510">
          <cell r="B510" t="str">
            <v>0600I150 COBERTURA SISTEMA DE RADIOAYUDAS VOR</v>
          </cell>
        </row>
        <row r="511">
          <cell r="B511" t="str">
            <v>0600I151 COBERTURA SISTEMA DE RADIOAYUDAS DME</v>
          </cell>
        </row>
        <row r="512">
          <cell r="B512" t="str">
            <v>0600I152 CUBRIMIENTO DEL SISTEMA DE COMUNICACIONES TIERRA - AIRE</v>
          </cell>
        </row>
        <row r="513">
          <cell r="B513" t="str">
            <v>0600I153 ACCIDENTES EN EL MODO DE TRANSPORTE AEREO</v>
          </cell>
        </row>
        <row r="514">
          <cell r="B514" t="str">
            <v>0600I154 ACCIDENTES EN EL MODO DE TRANSPORTE FERREO</v>
          </cell>
        </row>
        <row r="515">
          <cell r="B515" t="str">
            <v>0600I155 NOVEDADES EN LAS VIAS FERREAS</v>
          </cell>
        </row>
        <row r="516">
          <cell r="B516" t="str">
            <v>07000000 SECTOR EDUCACION Y CULTURA</v>
          </cell>
        </row>
        <row r="517">
          <cell r="B517" t="str">
            <v>0700I001 COBERTURA EN EDUCACION PREESCOLAR</v>
          </cell>
        </row>
        <row r="518">
          <cell r="B518" t="str">
            <v>0700I002 ESTUDIANTES QUE INGRESAN A UNA UNIVERSIDAD 2 AÑOS DESPUES DE LA GRADUACION</v>
          </cell>
        </row>
        <row r="519">
          <cell r="B519" t="str">
            <v>0700I003 RETENCION ESCOLAR SECUNDARIA</v>
          </cell>
        </row>
        <row r="520">
          <cell r="B520" t="str">
            <v>0700I004 COBERTURA EN EDUCACION PRIMARIA</v>
          </cell>
        </row>
        <row r="521">
          <cell r="B521" t="str">
            <v>0700I005 COBERTURA EN EDUCACION SECUNDARIA Y MEDIA</v>
          </cell>
        </row>
        <row r="522">
          <cell r="B522" t="str">
            <v>0700I006 VISITANTES A BIBLIOTECAS</v>
          </cell>
        </row>
        <row r="523">
          <cell r="B523" t="str">
            <v>0700I007 ARTISTAS PARTICIPANTES EN EL SALON NACIONAL DE ARTISTAS</v>
          </cell>
        </row>
        <row r="524">
          <cell r="B524" t="str">
            <v>0700I008 PUNTAJES MINIMOS LOGRADOS EN LAS PRUEBAS ACADEMICAS GRADUATE RECORD EXAM, GRE O DE LAS PRUEBAS GRADUATE MANAGEMENT ADMISION TEST, GMAT</v>
          </cell>
        </row>
        <row r="525">
          <cell r="B525" t="str">
            <v>0700I009 ESTUDIANTES QUE LOGRAN PUNTAJE MINIMO EN LAS PRUEBAS ACADEMICAS GRADUATE MANAGEMENT ADMISION TEST, GMAT</v>
          </cell>
        </row>
        <row r="526">
          <cell r="B526" t="str">
            <v>0700I010 EGRESADOS QUE SOLICITAN INGRESO A UNIVERSIDADES EXTRANJERAS Y SON ADMITIDOS</v>
          </cell>
        </row>
        <row r="527">
          <cell r="B527" t="str">
            <v>0700I011 EGRESADOS DE UNIVERSIDADES QUE LOGRAN CONSEGUIR TRABAJO DURANTE EL AÑO SIGUIENTE A SU TERMINACION, EN SU AREA DE TRABAJO</v>
          </cell>
        </row>
        <row r="528">
          <cell r="B528" t="str">
            <v>0700I012 RESULTADOS POR AREA TEMATICA EN LOS PUNTAJES DEL LOS EXAMEN DEL ICFES</v>
          </cell>
        </row>
        <row r="529">
          <cell r="B529" t="str">
            <v>0700I013 COBERTURA CON EXAMENES DEL ICFES</v>
          </cell>
        </row>
        <row r="530">
          <cell r="B530" t="str">
            <v>0700I014 ESTUDIANTES CON ALTOS PUNTAJES</v>
          </cell>
        </row>
        <row r="531">
          <cell r="B531" t="str">
            <v>0700I015 ESTUDIANTES DE SECUNDARIA GRADUADOS QUE NO LOGRARON INGRESAR A UNIVERSIDADES</v>
          </cell>
        </row>
        <row r="532">
          <cell r="B532" t="str">
            <v>0700I016 ESTUDIANTES DE SECUNDARIA GRADUADOS QUE LOGRARON INGRESAR A UNIVERSIDADES</v>
          </cell>
        </row>
        <row r="533">
          <cell r="B533" t="str">
            <v>0700I017 RESULTADOS DE LA PRUEBAS SABER E ICFES</v>
          </cell>
        </row>
        <row r="534">
          <cell r="B534" t="str">
            <v>0700I018 TASA DE COBERTURA NETA EN EDUCACION PRIMARIA</v>
          </cell>
        </row>
        <row r="535">
          <cell r="B535" t="str">
            <v>0700I019 TASA DE COBERTURA NETA EN EDUCACION MEDIA Y SECUNDARIA</v>
          </cell>
        </row>
        <row r="536">
          <cell r="B536" t="str">
            <v>0700I020 TASA DE RETENCION ESCOLAR PRIMARIA</v>
          </cell>
        </row>
        <row r="537">
          <cell r="B537" t="str">
            <v>0700I021 VARIACION EN EL NRO DE PERSONAS CON FORMACION EN DEPORTE</v>
          </cell>
        </row>
        <row r="538">
          <cell r="B538" t="str">
            <v>0700I022 INVESTIGADORES QUE HACEN PARTE DE LAS UNIVERSIDADES.</v>
          </cell>
        </row>
        <row r="539">
          <cell r="B539" t="str">
            <v>0700I023 PROGRAMAS ACREDITADOS DE EDUCACION SUPERIOR.</v>
          </cell>
        </row>
        <row r="540">
          <cell r="B540" t="str">
            <v>0700I024 AGRUPACIONES MUSICALES Y ORQUESTAS SINFONICAS JUVENILES E INFANTILES FUNCIONANDO</v>
          </cell>
        </row>
        <row r="541">
          <cell r="B541" t="str">
            <v>0700I025 BIBLIOTECAS PUBLICAS FORTALECIDAS A TRAVES DE LA RED DE BIBLIOTECAS A NIVEL NACIONAL</v>
          </cell>
        </row>
        <row r="542">
          <cell r="B542" t="str">
            <v>0700I026 DEPORTISTAS DE ALTO RENDIMIENTO APOYADOS POR ENTIDADES DEL ESTADO</v>
          </cell>
        </row>
        <row r="543">
          <cell r="B543" t="str">
            <v>0700I027 INVESTIGADORES FORMADOS.</v>
          </cell>
        </row>
        <row r="544">
          <cell r="B544" t="str">
            <v>0700I028 PROYECTOS AUTO EVALUADOS.</v>
          </cell>
        </row>
        <row r="545">
          <cell r="B545" t="str">
            <v>0700I029 ATENCION DE USUARIOS</v>
          </cell>
        </row>
        <row r="546">
          <cell r="B546" t="str">
            <v>0700I030 COBERTURA EDUCACION SUPERIOR</v>
          </cell>
        </row>
        <row r="547">
          <cell r="B547" t="str">
            <v>0700I031 COBERTURA EN EDUCCION DE LA POBLACION LIMITADA VISUAL</v>
          </cell>
        </row>
        <row r="548">
          <cell r="B548" t="str">
            <v>0700I032 COBERTURA CON EL CREDITO ICETEX</v>
          </cell>
        </row>
        <row r="549">
          <cell r="B549" t="str">
            <v>0700I033 ENTIDADES TERRITORIALES DOTADAS CON AULAS INFORMATICAS ACCESIBLES A LA POBLACION CON LIMITACION VISUAL</v>
          </cell>
        </row>
        <row r="550">
          <cell r="B550" t="str">
            <v>0700I034 POBLACION LIMITADA VISUAL BENEFICIADA CON MATERIAL Y EQUIPO TIFLOTECNICO</v>
          </cell>
        </row>
        <row r="551">
          <cell r="B551" t="str">
            <v>0700I035 GRADUADOS QUE NO LOGRARON INGRESAR AL MERCADO LABORAL, NI CONSIGUIERON ENTRADA A UNA UNIVERSIDAD</v>
          </cell>
        </row>
        <row r="552">
          <cell r="B552" t="str">
            <v>0700I036 GRADUADOS CON EMPLEOS BIEN REMUNERADOS O QUE CONTINUARON ESTUDIANDO 2 AÑOS DESPUES DE LA GRADUACION</v>
          </cell>
        </row>
        <row r="553">
          <cell r="B553" t="str">
            <v>0700I037 RESULTADOS DE LAS PRUEBAS "SABER"</v>
          </cell>
        </row>
        <row r="554">
          <cell r="B554" t="str">
            <v>0700I038 TASA DE COBERTURA (O TASA DE ESCOLARIDAD) EN EDUCACION PRIMARIA</v>
          </cell>
        </row>
        <row r="555">
          <cell r="B555" t="str">
            <v>0700I039 TASA DE COBERTURA EN EDUCACION MEDIA Y SECUNDARIA</v>
          </cell>
        </row>
        <row r="556">
          <cell r="B556" t="str">
            <v>0700I041 INDIVIDUOS FORMADOS EN EL DEPORTE</v>
          </cell>
        </row>
        <row r="557">
          <cell r="B557" t="str">
            <v>0700I042 CENTROS Y CASAS DE LA CULTURA OPERANDO</v>
          </cell>
        </row>
        <row r="558">
          <cell r="B558" t="str">
            <v>0700I043 ONGS CULTURALES ASESORADAS</v>
          </cell>
        </row>
        <row r="559">
          <cell r="B559" t="str">
            <v>0700I044 FONDOS MIXTOS DEL SISTEMA NACIONAL DE CULTURA EVALUADOS Y CON SEGUIMIENTO</v>
          </cell>
        </row>
        <row r="560">
          <cell r="B560" t="str">
            <v>0700I045 CENTROS CULTURALES DEL SISTEMA NACIONAL DE CULTURA EVALUADOS Y CON SEGUIMIENTO</v>
          </cell>
        </row>
        <row r="561">
          <cell r="B561" t="str">
            <v>0700I046 CONSEJOS DE ARCHIVISTICA EVALUADOS Y CON SEGUIMIENTO</v>
          </cell>
        </row>
        <row r="562">
          <cell r="B562" t="str">
            <v>0700I047 VISITANTES A PARQUES ARQUEOLOGICOS</v>
          </cell>
        </row>
        <row r="563">
          <cell r="B563" t="str">
            <v>0700I048 PERSONAS VISITANTES A PARQUES ARQUEOLOGICOS</v>
          </cell>
        </row>
        <row r="564">
          <cell r="B564" t="str">
            <v>0700I049 MONUMENTOS NACIONALES RESTAURADOS</v>
          </cell>
        </row>
        <row r="565">
          <cell r="B565" t="str">
            <v>0700I050 MONUMENTOS NACIONALES MANTENIDOS</v>
          </cell>
        </row>
        <row r="566">
          <cell r="B566" t="str">
            <v>0700I051 PARQUES ARQUEOLOGICOS RESTAURADOS</v>
          </cell>
        </row>
        <row r="567">
          <cell r="B567" t="str">
            <v>0700I052 PARQUES ARQUEOLOGICOS MANTENIDOS</v>
          </cell>
        </row>
        <row r="568">
          <cell r="B568" t="str">
            <v>0700I053 PARQUES ARQUEOLOGICOS PRESERVADOS</v>
          </cell>
        </row>
        <row r="569">
          <cell r="B569" t="str">
            <v>0700I054 MUSEOS VINCULADOS AL SISTEMA NACIONAL DE MUSEOS</v>
          </cell>
        </row>
        <row r="570">
          <cell r="B570" t="str">
            <v>0700I055 VISITANTES AL MUSEO NACIONAL</v>
          </cell>
        </row>
        <row r="571">
          <cell r="B571" t="str">
            <v>0700I056 VISITANTES A BIBLIOTECAS</v>
          </cell>
        </row>
        <row r="572">
          <cell r="B572" t="str">
            <v>0700I057 EVENTOS ARTISTICOS APOYADOS</v>
          </cell>
        </row>
        <row r="573">
          <cell r="B573" t="str">
            <v>0700I058 PROGRAMAS DE FORMACION QUE INVOLUCREN LA DIMENSION ARTISTICA Y CULTURAL COMO ESTRATEGIA PARA EL DESARROLLO INTEGRAL</v>
          </cell>
        </row>
        <row r="574">
          <cell r="B574" t="str">
            <v>0700I059 NIÑOS BENEFICIADOS EN TALLERES DE FORMACION ARTISTICA PARA LA INFANCIA</v>
          </cell>
        </row>
        <row r="575">
          <cell r="B575" t="str">
            <v>0700I060 CENTROS PILOTO DE FORMACION CULTURAL CREADOS</v>
          </cell>
        </row>
        <row r="576">
          <cell r="B576" t="str">
            <v>0700I061 CENTROS DE SERVICIOS ARCHIVISTICOS ASESORADOS</v>
          </cell>
        </row>
        <row r="577">
          <cell r="B577" t="str">
            <v>0700I062 CENTROS DE SERVICIOS ARCHIVISTICOS CREADOS</v>
          </cell>
        </row>
        <row r="578">
          <cell r="B578" t="str">
            <v>0700I063 CENTROS PILOTOS DE FORMACION ARQUEOLOGICA CREADOS</v>
          </cell>
        </row>
        <row r="579">
          <cell r="B579" t="str">
            <v>0700I064 ARTISTAS PARTICIPANTES EN EL SALON ARTISTAS</v>
          </cell>
        </row>
        <row r="580">
          <cell r="B580" t="str">
            <v>0700I065 BECAS NACIONALES EN ARTE OTORGADAS</v>
          </cell>
        </row>
        <row r="581">
          <cell r="B581" t="str">
            <v>0700I066 PREMIOS NACIONALES EN ARTE OTORGADOS</v>
          </cell>
        </row>
        <row r="582">
          <cell r="B582" t="str">
            <v>0700I067 INVESTIGACIONES EN ARTE Y CULTURA REALIZADAS</v>
          </cell>
        </row>
        <row r="583">
          <cell r="B583" t="str">
            <v>0700I068 INVESTIGACIONES EN ANTROPOLOGIA E HISTORIA REALIZADAS</v>
          </cell>
        </row>
        <row r="584">
          <cell r="B584" t="str">
            <v>0700I069 EXPOSICIONES DEL ARTE Y LA CULTURA E HISTORIA REALIZADAS</v>
          </cell>
        </row>
        <row r="585">
          <cell r="B585" t="str">
            <v>0700I070 OBRAS DE ARTE MUSICALES REGISTRADAS</v>
          </cell>
        </row>
        <row r="586">
          <cell r="B586" t="str">
            <v>0700I071 OBRAS DE ARTE ESCENICAS REGISTRADAS</v>
          </cell>
        </row>
        <row r="587">
          <cell r="B587" t="str">
            <v>0700I072 OBRAS DE LITERATURA REGISTRADAS</v>
          </cell>
        </row>
        <row r="588">
          <cell r="B588" t="str">
            <v>0700I073 PROGRAMAS DE RADIO PRODUCIDOS</v>
          </cell>
        </row>
        <row r="589">
          <cell r="B589" t="str">
            <v>0700I074 PROGRAMAS EMITIDOS A TRAVES DE RADIO COMUNITARIA</v>
          </cell>
        </row>
        <row r="590">
          <cell r="B590" t="str">
            <v>0700I075 PRODUCCIONES AUDIOVISUALES Y CINEMATOGRAFICAS COLOMBIANAS EXHIBIDAS</v>
          </cell>
        </row>
        <row r="591">
          <cell r="B591" t="str">
            <v>0700I076 PUBLICACIONES Y BOLETINES EN ARCHIVISTICA DIFUNDIDOS POR LOS MEDIOS</v>
          </cell>
        </row>
        <row r="592">
          <cell r="B592" t="str">
            <v>0700I077 PUBLICACIONES Y BOLETINES DE ANTROPOLOGIA E HISTORIA DIFUNDIDOS POR LOS MEDIOS</v>
          </cell>
        </row>
        <row r="593">
          <cell r="B593" t="str">
            <v>0700I078 PROGRAMAS DE DIALOGOS DE NACION PRODUCIDOS Y EMITIDOS</v>
          </cell>
        </row>
        <row r="594">
          <cell r="B594" t="str">
            <v>0700I079 PROGRAMAS DE TV DEL MINISTERIO DE CULTURA DIFUNDIDOS</v>
          </cell>
        </row>
        <row r="595">
          <cell r="B595" t="str">
            <v>0700I080 ESTUDIOS DE CONTRIBUCION A LA LUCHA  ANTIPIRATERIA DE LA INDUSTRIA CINEMATOGRAFICA</v>
          </cell>
        </row>
        <row r="596">
          <cell r="B596" t="str">
            <v>0700I081 ESTUDIOS DE CONTRIBUCION A LA LUCHA  ANTIPIRATERIA AUDIOVISUAL</v>
          </cell>
        </row>
        <row r="597">
          <cell r="B597" t="str">
            <v>0700I082 ESTUDIOS DE CONTRIBUCION A LA LUCHA  ANTIPIRATERIA RADIAL</v>
          </cell>
        </row>
        <row r="598">
          <cell r="B598" t="str">
            <v>0700I083 ESTUDIOS DE CONTRIBUCION A LA LUCHA  ANTIPIRATERIA DEL LIBRO</v>
          </cell>
        </row>
        <row r="599">
          <cell r="B599" t="str">
            <v>0700I084 PROYECTOS DE CONTRIBUCION A LA LUCHA  ANTIPIRATERIA DE LA INDUSTRIA CINEMATOGRAFICA</v>
          </cell>
        </row>
        <row r="600">
          <cell r="B600" t="str">
            <v>0700I085 PROYECTOS DE CONTRIBUCION A LA LUCHA  ANTIPIRATERIA AUDIOVISUAL</v>
          </cell>
        </row>
        <row r="601">
          <cell r="B601" t="str">
            <v>0700I086 PROYECTOS DE CONTRIBUCION A LA LUCHA  ANTIPIRATERIA RADIAL</v>
          </cell>
        </row>
        <row r="602">
          <cell r="B602" t="str">
            <v>0700I087 PROYECTOS DE CONTRIBUCION A LA LUCHA  ANTIPIRATERIA DEL LIBRO</v>
          </cell>
        </row>
        <row r="603">
          <cell r="B603" t="str">
            <v>0700I088 EJEMPLARES DE LAS MEMORIAS "SEMINARIO DE ECONOMIA Y CULTURA" PUBLICADOS Y DISTRIBUIDOS</v>
          </cell>
        </row>
        <row r="604">
          <cell r="B604" t="str">
            <v>0700I089 EVALUACION CENSAL A MUNICIPIOS CUBIERTOS POR EL PROGRAMA NUEVO SISTEMA ESCOLAR (ALUMNOS DE 5° A 9°)</v>
          </cell>
        </row>
        <row r="605">
          <cell r="B605" t="str">
            <v>0700I090 PRUEBAS A LAS QUE SE LES DIVULGA RESULTADOS (SABER, ICFES, TIMSS Y LLECE)</v>
          </cell>
        </row>
        <row r="606">
          <cell r="B606" t="str">
            <v>0700I091 PROMEDIO NACIONAL PREGUNTAS DEL NUCLEO COMUN (2) - ICFES (LENGUAJE)</v>
          </cell>
        </row>
        <row r="607">
          <cell r="B607" t="str">
            <v>0700I092 PROMEDIO NACIONAL PREGUNTAS DEL NUCLEO COMUN (2) - ICFES (MATEMATICAS)</v>
          </cell>
        </row>
        <row r="608">
          <cell r="B608" t="str">
            <v>0700I093 PROGRAMAS DE EDUCACION SUPERIOR EVALUADOS EN LOS PROCESOS DE CERTIFICACION DE REQUISITOS BASICOS</v>
          </cell>
        </row>
        <row r="609">
          <cell r="B609" t="str">
            <v>0700I094 NUEVOS CUPOS OFRECIDOS POR EL SECTOR OFICIAL</v>
          </cell>
        </row>
        <row r="610">
          <cell r="B610" t="str">
            <v>0700I095 CREDITOS PARA EDUCACION SUPERIOR ICETEX</v>
          </cell>
        </row>
        <row r="611">
          <cell r="B611" t="str">
            <v>0700I096 RECUPERACION DE CARTERA DE CREDITOS OTORGADOS POR EL ICETEX</v>
          </cell>
        </row>
        <row r="612">
          <cell r="B612" t="str">
            <v>0700I097 CREDITOS PARA EDUCACION AVALADOS A TRAVES DEL  ESQUEMA DEL FONDO NACIONAL DE GARANTIAS</v>
          </cell>
        </row>
        <row r="613">
          <cell r="B613" t="str">
            <v>0700I098 CREDITOS PARA EDUCACION OTORGADOS A LOS ESTRATOS 1, 2 Y 3</v>
          </cell>
        </row>
        <row r="614">
          <cell r="B614" t="str">
            <v>0700I099 CREDITOS UNIVERSITARIOS</v>
          </cell>
        </row>
        <row r="615">
          <cell r="B615" t="str">
            <v>0700I100 BENEFICIARIOS SUBSIDIADOS PARA EDUCACION BASICA Y MEDIA</v>
          </cell>
        </row>
        <row r="616">
          <cell r="B616" t="str">
            <v>0700I101 MUNICIPIOS GRADUADOS POR COBERTURA PLENA EN BASICA</v>
          </cell>
        </row>
        <row r="617">
          <cell r="B617" t="str">
            <v>0700I102 MUNICIPIOS CERTIFICADOS PARA EL MANEJO AUTONOMO DE LA EDUCACION</v>
          </cell>
        </row>
        <row r="618">
          <cell r="B618" t="str">
            <v>0700I103 CONVENIOS DE DESEMPEÑO CERTIFICADOS FIRMADOS</v>
          </cell>
        </row>
        <row r="619">
          <cell r="B619" t="str">
            <v>0700I104 DOCENTES TERRITORIALES INCORPORADOS A LA PLANTA DEL SITUADO FISCAL</v>
          </cell>
        </row>
        <row r="620">
          <cell r="B620" t="str">
            <v>0700I105 TRASLADO DE PLAZAS (EN Y ENTRE MUNICIPIOS)</v>
          </cell>
        </row>
        <row r="621">
          <cell r="B621" t="str">
            <v>0700I106 TRASLADO DE DOCENTES (EN Y ENTRE MUNICIPIOS)</v>
          </cell>
        </row>
        <row r="622">
          <cell r="B622" t="str">
            <v>0700I107 CANCELACION DE CARGOS TERRITORIALES NO FINANCIABLES</v>
          </cell>
        </row>
        <row r="623">
          <cell r="B623" t="str">
            <v>0700I108 CANCELACION DE CONTRATOS TERRITORIALES NO FINANCIABLES</v>
          </cell>
        </row>
        <row r="624">
          <cell r="B624" t="str">
            <v>0700I109 TASA DE COBERTURA EN EDUCACION PREESCOLAR</v>
          </cell>
        </row>
        <row r="625">
          <cell r="B625" t="str">
            <v>0700I110 TASA DE COBERTURA EN EDUCACION PRIMARIA</v>
          </cell>
        </row>
        <row r="626">
          <cell r="B626" t="str">
            <v>0700I111 TASA DE COBERTURA EN EDUCACION SECUNDARIA Y MEDIA</v>
          </cell>
        </row>
        <row r="627">
          <cell r="B627" t="str">
            <v>0700I112 TASA DE RETENCION ESCOLAR PREESCOLAR</v>
          </cell>
        </row>
        <row r="628">
          <cell r="B628" t="str">
            <v>0700I113 TASA DE RETENCION ESCOLAR PRIMARIA</v>
          </cell>
        </row>
        <row r="629">
          <cell r="B629" t="str">
            <v>0700I114 TASA DE RETENCION ESCOLAR SECUNDARIA Y MEDIA</v>
          </cell>
        </row>
        <row r="630">
          <cell r="B630" t="str">
            <v>0700I115 RELACION ALUMNO POR DOCENTE - OFICIAL - EN EDUCACION PREESCOLAR</v>
          </cell>
        </row>
        <row r="631">
          <cell r="B631" t="str">
            <v>0700I116 RELACION ALUMNO POR DOCENTE - OFICIAL - EN EDUCACION PRIMARIA</v>
          </cell>
        </row>
        <row r="632">
          <cell r="B632" t="str">
            <v>0700I117 RELACION ALUMNO POR DOCENTE - OFICIAL - EN EDUCACION MEDIA Y SECUNDARIA</v>
          </cell>
        </row>
        <row r="633">
          <cell r="B633" t="str">
            <v>0700I118 ALUMNOS CAPACITADOS EN CURSOS LARGOS POR EL SENA</v>
          </cell>
        </row>
        <row r="634">
          <cell r="B634" t="str">
            <v>0700I119 ALUMNOS CAPACITADOS EN CURSOS CORTOS POR EL SENA</v>
          </cell>
        </row>
        <row r="635">
          <cell r="B635" t="str">
            <v>0700I120 TASA DE DESEMPLEO DE LOS EGRESADOS DE CURSOS LARGOS DEL SENA</v>
          </cell>
        </row>
        <row r="636">
          <cell r="B636" t="str">
            <v>0700I121 TASA DE OCUPACION DE LOS EGRESADOS DE CURSOS LARGOS DEL SENA</v>
          </cell>
        </row>
        <row r="637">
          <cell r="B637" t="str">
            <v>0700I122 EGRESADOS CURSOS LARGOS DEL SENA QUE SE DEDICAN A ACTIVIDADES DIFERENTES A AQUELLAS EN LAS QUE RECIBIERON CAPACITACION</v>
          </cell>
        </row>
        <row r="638">
          <cell r="B638" t="str">
            <v>0700I123 EMPRESAS ATENDIDAS CON SERVICIOS TECNOLOGICOS POR EL SENA</v>
          </cell>
        </row>
        <row r="639">
          <cell r="B639" t="str">
            <v>0700I124 DESEMPLEADOS INSCRITOS EN LOS CENTROS DE INFORMACION PARA EL EMPLEO (CIES) DEL SENA QUE SE COLOCAN DIRECTA O INDIRECTAMENTE</v>
          </cell>
        </row>
        <row r="640">
          <cell r="B640" t="str">
            <v>0700I125 VACANTES CAPTADAS EN  LOS CIES DEL SENA Y CUBIERTAS A TRAVES DE ESTOS MISMOS CENTROS DIRECTAMENTE</v>
          </cell>
        </row>
        <row r="641">
          <cell r="B641" t="str">
            <v>0700I126 DESEMPLEADOS INSCRITOS EN LOS CIES DEL SENA, QUE SE ORIENTAN PARA CONSEGUIR EMPLEO O PARA CAPACITACION</v>
          </cell>
        </row>
        <row r="642">
          <cell r="B642" t="str">
            <v>0700I127 COLOCADOS POR LOS CIES DEL SENA EN  EMPLEOS GENERADOS POR LA ECONOMIA</v>
          </cell>
        </row>
        <row r="643">
          <cell r="B643" t="str">
            <v>0700I128 NUMERO DE NIÑOS BENEFICIADOS POR SUBSIDIOS EN EDUCACION PRIMARIA QUE PERTENECEN AL PROGRAMA "FAMILIAS EN ACCION"</v>
          </cell>
        </row>
        <row r="644">
          <cell r="B644" t="str">
            <v>0700I129 NUMERO DE JOVENES BENEFICIADOS POR SUBSIDIOS EN EDUCACION SECUNDARIA QUE PERTENECEN AL PROGRAMA "FAMILIAS EN ACCION"</v>
          </cell>
        </row>
        <row r="645">
          <cell r="B645" t="str">
            <v>0700I130 CAMBIO NETO EN LA ASISTENCIA ESCOLAR DE NIÑOS QUE PERTENECEN AL PROGRAMA "FAMILIAS EN ACCION"</v>
          </cell>
        </row>
        <row r="646">
          <cell r="B646" t="str">
            <v>0700I131 CAMBIO NETO EN DESERCION ESCOLAR DE NIÑOS QUE PERTENECEN AL PROGRAMA "FAMILIAS EN ACCION"</v>
          </cell>
        </row>
        <row r="647">
          <cell r="B647" t="str">
            <v>0700I132 CAMBIO NETO EN MATRICULAS ESCOLARES DE NIÑOS QUE PERTENECEN AL PROGRAMA "FAMILIAS EN ACCION"</v>
          </cell>
        </row>
        <row r="648">
          <cell r="B648" t="str">
            <v>08000000 SECTOR  INTERIOR Y JUSTICIA</v>
          </cell>
        </row>
        <row r="649">
          <cell r="B649" t="str">
            <v>0800I001 CASAS DE JUSTICIA EN FUNCIONAMIENTO</v>
          </cell>
        </row>
        <row r="650">
          <cell r="B650" t="str">
            <v>0800I002 INDICE DE EVACUAION RESPECTO AL TOT DE SALIDAS</v>
          </cell>
        </row>
        <row r="651">
          <cell r="B651" t="str">
            <v>0800I003 EVACUACION  DE PROCESOS</v>
          </cell>
        </row>
        <row r="652">
          <cell r="B652" t="str">
            <v>0800I004 INDICE DE DESCONGESTION RESPECTO AL TOT DE SALIDAS DEL PROCESO</v>
          </cell>
        </row>
        <row r="653">
          <cell r="B653" t="str">
            <v>0800I005 DESCONGESTION RESPECTO A LAS SALIDAS EFECTIVAS DE PROCESOS</v>
          </cell>
        </row>
        <row r="654">
          <cell r="B654" t="str">
            <v>0800I006 COBERTURA DE ATENCION DE USUARIOS DE REGISTRO CON LA NUEVA RED DE SISTEMAS</v>
          </cell>
        </row>
        <row r="655">
          <cell r="B655" t="str">
            <v>0800I007 COBERTURA  DE POBLACION ATENDIDA RESPECTO A LOS SERVICIOS PUBLICOS DE REGISTRO CON LA INTEGRACION DE SISTEMAS</v>
          </cell>
        </row>
        <row r="656">
          <cell r="B656" t="str">
            <v>0800I008 PORCENTAJE DE ATENCION A LOS USUARIOS CON LA REPOSICION DE EQUIPOS</v>
          </cell>
        </row>
        <row r="657">
          <cell r="B657" t="str">
            <v>0800I009 POBLACION BENEFICIADA POR PRESTACION DE SERVICIOS CON LA SISTEMATIZACION</v>
          </cell>
        </row>
        <row r="658">
          <cell r="B658" t="str">
            <v>0800I010 TIEMPO DE RESPUESTA EN EL SERVICIO</v>
          </cell>
        </row>
        <row r="659">
          <cell r="B659" t="str">
            <v>0800I011 VARIACION EN EL NRO DE USUARIOS ATENDIDOS</v>
          </cell>
        </row>
        <row r="660">
          <cell r="B660" t="str">
            <v>0800I012 COBERTURA DE SISTEMATIZACION DE PROCESOS MUNICIPALES</v>
          </cell>
        </row>
        <row r="661">
          <cell r="B661" t="str">
            <v>0800I013 VARIACION EN TIEMPO DE ENTREGA DE RESULTADOS EN LOS PROCESOS ELECTORALES CON VOTO ELECTRONICO</v>
          </cell>
        </row>
        <row r="662">
          <cell r="B662" t="str">
            <v>0800I014 MANTENIMIENTO Y MEJORAMIENTO DE SEDES POR MUNICIPIO.</v>
          </cell>
        </row>
        <row r="663">
          <cell r="B663" t="str">
            <v>0800I015 PERDIDA DE INFORMACION DE PROCESOS</v>
          </cell>
        </row>
        <row r="664">
          <cell r="B664" t="str">
            <v>0800I016 TIEMPO EN LA ENTREGA DEL DOCUMENTO</v>
          </cell>
        </row>
        <row r="665">
          <cell r="B665" t="str">
            <v>0800I017 BENEFICIARIOS ACTIVIDADES ESCUELA JUDICIAL</v>
          </cell>
        </row>
        <row r="666">
          <cell r="B666" t="str">
            <v>0800I018 CENTROS EDUCATIVOS ORGANIZADOS Y EN FUNCIONAMIENTO</v>
          </cell>
        </row>
        <row r="667">
          <cell r="B667" t="str">
            <v>0800I019 EQUIPOS INTERDISCIPLINARIOS CAPACITADOS EN ATENCION Y TRATAMIENTO PARA ATENCION AL RECLUSO</v>
          </cell>
        </row>
        <row r="668">
          <cell r="B668" t="str">
            <v>0800I020 ORGANIZACION DEL DESPACHO JUDICIAL (DESPACHOS ATENDIDOS CON PROGRAMAS DE ORGANIZACION DEL DESPACHO JUDICIAL JUEZ DIRECTOR DEL PROCESO)</v>
          </cell>
        </row>
        <row r="669">
          <cell r="B669" t="str">
            <v>0800I021 INTERNOS TRABAJANDO Y EN CAPACITACION</v>
          </cell>
        </row>
        <row r="670">
          <cell r="B670" t="str">
            <v>0800I022 COBERTURA DEL PROGRAMA DE PREVENCION A LA DROGADICCION A INTERNOS</v>
          </cell>
        </row>
        <row r="671">
          <cell r="B671" t="str">
            <v>0800I023 CAMBIO DE HABITOS DE SALUD DE INTERNOS POR PROGRAMAS DE PREVENCION SALUD</v>
          </cell>
        </row>
        <row r="672">
          <cell r="B672" t="str">
            <v>0800I024 VARIACION EN LA MORBILIDAD TOTAL POR PATOLOGIA A LOS SEIS MESES (PREVENCION Y PROMOCION DE LA SALUD)</v>
          </cell>
        </row>
        <row r="673">
          <cell r="B673" t="str">
            <v>0800I025 USUARIOS BENEFICIADOS POR LA INFRAESTRUCTURA FISICA</v>
          </cell>
        </row>
        <row r="674">
          <cell r="B674" t="str">
            <v>0800I026 PRODUCTIVIDAD</v>
          </cell>
        </row>
        <row r="675">
          <cell r="B675" t="str">
            <v>0800I027 OFERTA DEL SERVICIO</v>
          </cell>
        </row>
        <row r="676">
          <cell r="B676" t="str">
            <v>0800I028 EJECUCION PLANES SEGURIDAD</v>
          </cell>
        </row>
        <row r="677">
          <cell r="B677" t="str">
            <v>0800I029 ESTABILIDAD, ROTACION, EXCELENCIA EN EL SERVICIO</v>
          </cell>
        </row>
        <row r="678">
          <cell r="B678" t="str">
            <v>0800I030 EXCELENCIA EN EL SERVICIO</v>
          </cell>
        </row>
        <row r="679">
          <cell r="B679" t="str">
            <v>0800I031 OPORTUNIDAD</v>
          </cell>
        </row>
        <row r="680">
          <cell r="B680" t="str">
            <v>0800I032 PRODUCTIVIDAD PROCESOS</v>
          </cell>
        </row>
        <row r="681">
          <cell r="B681" t="str">
            <v>0800I033 PRODUCTIVIDAD PROCESOS QUE TERMINAN</v>
          </cell>
        </row>
        <row r="682">
          <cell r="B682" t="str">
            <v>0800I034 PERSONAL SANCIONADO POR VIOLACIONES A LOS DERECHOS HUMANOS QUE PERTENECE A LA FUERZA PUBLICA, FP</v>
          </cell>
        </row>
        <row r="683">
          <cell r="B683" t="str">
            <v>0800I035 PERSONAL SANCIONADO POR VIOLACIONES A LOS DERECHOS HUMANOS QUE PERTENECE A LA FUERZA PUBLICA, FP</v>
          </cell>
        </row>
        <row r="684">
          <cell r="B684" t="str">
            <v>0800I036 MIEMBROS DE LA FUERZA PUBLICA, FP, CONDENADOS POR LA FISCALIA, POR CONCEPTO DE VIOLACION DE DERECHOS HUMANOS</v>
          </cell>
        </row>
        <row r="685">
          <cell r="B685" t="str">
            <v>0800I037 MIEMBROS DE LA FUERZA PUBLICA, FP, CONDENADOS POR LA FISCALIA, POR CONCEPTO DE VIOLACION DE DERECHOS HUMANOS</v>
          </cell>
        </row>
        <row r="686">
          <cell r="B686" t="str">
            <v>0800I038 PERSONAL ABSUELTO POR LA FISCALIA</v>
          </cell>
        </row>
        <row r="687">
          <cell r="B687" t="str">
            <v>0800I039 PROCESOS ABIERTOS POR QUEJAS RECIBIDAS</v>
          </cell>
        </row>
        <row r="688">
          <cell r="B688" t="str">
            <v>0800I040 PROTECCION A LOS DEFENSORES DE DERECHOS HUMANOS</v>
          </cell>
        </row>
        <row r="689">
          <cell r="B689" t="str">
            <v>0800I041 CASOS PARA PROTECCION APROBADOS</v>
          </cell>
        </row>
        <row r="690">
          <cell r="B690" t="str">
            <v>0800I042 CASOS CON PROTECCION</v>
          </cell>
        </row>
        <row r="691">
          <cell r="B691" t="str">
            <v>0800I043 CASOS DE PERSONAS PROTEGIDAS QUE HAN SIDO ASESINADAS</v>
          </cell>
        </row>
        <row r="692">
          <cell r="B692" t="str">
            <v>0800I044 PERSONAS CAPACITADAS EN AUTOPROTECCION Y AUTO SEGURIDAD EN COORDINACION CON EL DEPARTAMENTO ADMINISTRATIVO DE SEGURIDAD, DAS</v>
          </cell>
        </row>
        <row r="693">
          <cell r="B693" t="str">
            <v>0800I045 EQUIDAD EN EL ACCESO</v>
          </cell>
        </row>
        <row r="694">
          <cell r="B694" t="str">
            <v>0800I046 OFERTA DEL SERVICIO</v>
          </cell>
        </row>
        <row r="695">
          <cell r="B695" t="str">
            <v>0800I047 OPORTUNIDAD</v>
          </cell>
        </row>
        <row r="696">
          <cell r="B696" t="str">
            <v>0800I048 PRODUCTIVIDAD</v>
          </cell>
        </row>
        <row r="697">
          <cell r="B697" t="str">
            <v>0800I049 ROTACION</v>
          </cell>
        </row>
        <row r="698">
          <cell r="B698" t="str">
            <v>0800I050 EXCELENCIA EN EL SERVICIO POR CALIFICACION</v>
          </cell>
        </row>
        <row r="699">
          <cell r="B699" t="str">
            <v>0800I051 EXCELENCIA EN EL SERVICIO POR JUECES DENTRO DEL RANGO DETERMINADO</v>
          </cell>
        </row>
        <row r="700">
          <cell r="B700" t="str">
            <v>0800I052 ESTABILIDAD</v>
          </cell>
        </row>
        <row r="701">
          <cell r="B701" t="str">
            <v>0800I053 CONTROL DISCIPLINARIO A ABOGADOS</v>
          </cell>
        </row>
        <row r="702">
          <cell r="B702" t="str">
            <v>0800I054 CONTROL DISCIPLINARIO A SERVIDORES</v>
          </cell>
        </row>
        <row r="703">
          <cell r="B703" t="str">
            <v>0800I055 PARTICIPACION PRESUPUESTAL</v>
          </cell>
        </row>
        <row r="704">
          <cell r="B704" t="str">
            <v>0800I056 SEGURIDAD COLECTIVA</v>
          </cell>
        </row>
        <row r="705">
          <cell r="B705" t="str">
            <v>0800I057 SEGURIDAD INDIVIDUAL</v>
          </cell>
        </row>
        <row r="706">
          <cell r="B706" t="str">
            <v>0800I058 COMITES REGIONALES PARA LA PREVENCION Y ATENCION DE DESASTRES CON PLAN TERRITORIAL</v>
          </cell>
        </row>
        <row r="707">
          <cell r="B707" t="str">
            <v>0800I059 MUNICIPIOS CON COMITES LOCALES DE PREVENCION Y ATENCION DE DESASTRES CON FONDO EN FUNCIONAMIENTO</v>
          </cell>
        </row>
        <row r="708">
          <cell r="B708" t="str">
            <v>0800I060 MUNICIPIOS EN QUE SE APLICA EL INSTRUMENTO DE DESCENTRALIZACION</v>
          </cell>
        </row>
        <row r="709">
          <cell r="B709" t="str">
            <v>0800I061 EQUIPOS DE COORDINACION INTERINSTITUCIONAL</v>
          </cell>
        </row>
        <row r="710">
          <cell r="B710" t="str">
            <v>0800I062 CASAS DE PARTICIPACION QUE SE IMPLEMENTARAN CON EL PROGRAMA "CASAS DE  PARTICIPACION" EN LOS ENTES TERRITORIALES</v>
          </cell>
        </row>
        <row r="711">
          <cell r="B711" t="str">
            <v>0800I063 COBERTURA DEL PLAN DE APOYO LEGISLATIVO (ENTIDADES DE ORDEN NACIONAL Y ENTES TERRITORIALES)</v>
          </cell>
        </row>
        <row r="712">
          <cell r="B712" t="str">
            <v>0800I064 PROYECTOS DE LEY Y DE ACTOS LEGISLATIVOS DE INTERES GUBERNAMENTAL CON SEGUIMIENTO Y ANALISIS ANTE EL CONGRESO</v>
          </cell>
        </row>
        <row r="713">
          <cell r="B713" t="str">
            <v>0800I065 HECTAREAS TITULADAS</v>
          </cell>
        </row>
        <row r="714">
          <cell r="B714" t="str">
            <v>0800I066 ORGANIZACIONES AFRO COLOMBIANAS ACTIVAS</v>
          </cell>
        </row>
        <row r="715">
          <cell r="B715" t="str">
            <v>0800I067 ORGANIZACIONES AFRO COLOMBIANAS CAPACITADAS EN DERECHOS ETNICOS</v>
          </cell>
        </row>
        <row r="716">
          <cell r="B716" t="str">
            <v>0800I068 COMUNIDADES INDIGENAS REPORTADAS</v>
          </cell>
        </row>
        <row r="717">
          <cell r="B717" t="str">
            <v>0800I069 GOBERNADORES INDIGENAS VERIFICADOS</v>
          </cell>
        </row>
        <row r="718">
          <cell r="B718" t="str">
            <v>0800I070 COMUNIDADES INDIGENAS RECONOCIDAS EN SALUD</v>
          </cell>
        </row>
        <row r="719">
          <cell r="B719" t="str">
            <v>0800I071 CONFLICTOS REGISTRADOS</v>
          </cell>
        </row>
        <row r="720">
          <cell r="B720" t="str">
            <v>0800I072 CENTROS DE INFORMACION POLICIAL EN FUNCIONAMIENTO</v>
          </cell>
        </row>
        <row r="721">
          <cell r="B721" t="str">
            <v>0800I073 ESTACIONES DE POLICIAL COFINANCIADAS CONSTRUIDAS</v>
          </cell>
        </row>
        <row r="722">
          <cell r="B722" t="str">
            <v>0800I074 ESTACIONES DE POLICIA COFINANCIADAS RECONSTRUIDAS</v>
          </cell>
        </row>
        <row r="723">
          <cell r="B723" t="str">
            <v>0800I075 ALCALDIAS RECONSTRUIDAS</v>
          </cell>
        </row>
        <row r="724">
          <cell r="B724" t="str">
            <v>0800I076 PERSONAS DESMOVILIZADAS AFILIADAS AL REGIMEN SUBSIDIADO</v>
          </cell>
        </row>
        <row r="725">
          <cell r="B725" t="str">
            <v>0800I077 POBLACION DESMOVILIZADA QUE ACCEDE A LA EDUCACION SUPERIOR</v>
          </cell>
        </row>
        <row r="726">
          <cell r="B726" t="str">
            <v>0800I078 POBLACION DESMOVILIZADA QUE VA A LA UNIVERSIDAD</v>
          </cell>
        </row>
        <row r="727">
          <cell r="B727" t="str">
            <v>0800I079 NIÑOS DESMOVILIZADOS VINCULADOS AL POS</v>
          </cell>
        </row>
        <row r="728">
          <cell r="B728" t="str">
            <v>0800I080 NIÑOS DESMOVILIZADOS ATENDIDOS PSICO AFECTIVAMENTE</v>
          </cell>
        </row>
        <row r="729">
          <cell r="B729" t="str">
            <v>0800I081 EMPLEOS GENERADOS PARA LA POBLACION DESMOVILIZADOS</v>
          </cell>
        </row>
        <row r="730">
          <cell r="B730" t="str">
            <v>0800I082 FUNCIONARIOS TERRITORIALES INVESTIGADOS Y SANCIONADOS PENAL, FISCAL Y DISCIPLINARIAMENTE</v>
          </cell>
        </row>
        <row r="731">
          <cell r="B731" t="str">
            <v>0800I083 PLANTAS DE PERSONAL MUNICIPIOS</v>
          </cell>
        </row>
        <row r="732">
          <cell r="B732" t="str">
            <v>0800I084 PLANTAS DE PERSONAL DEPARTAMENTOS</v>
          </cell>
        </row>
        <row r="733">
          <cell r="B733" t="str">
            <v>0800I085 NUEVAS CASAS DE JUSTICIA EN FUNCIONAMIENTO</v>
          </cell>
        </row>
        <row r="734">
          <cell r="B734" t="str">
            <v>0800I086 REINCIDENCIA DELICTIVA</v>
          </cell>
        </row>
        <row r="735">
          <cell r="B735" t="str">
            <v>0800I087 PRESOS FUGADOS</v>
          </cell>
        </row>
        <row r="736">
          <cell r="B736" t="str">
            <v>0800I088 PRESOS FUGADOS EN LOS NUEVOS ESTABLECIMIENTOS  DE RECLUSION</v>
          </cell>
        </row>
        <row r="737">
          <cell r="B737" t="str">
            <v>0800I089 NIVEL DE HACINAMIENTO DE LA POBLACION RECLUSA</v>
          </cell>
        </row>
        <row r="738">
          <cell r="B738" t="str">
            <v>0800I090 CUPOS NUEVOS RECIBIDOS POR EL INPEC Y EN OPERACION EN LOS ESTABLECIMIENTOS DE RECLUSION DEL ORDEN NACIONAL</v>
          </cell>
        </row>
        <row r="739">
          <cell r="B739" t="str">
            <v>0800I091 CUPOS NUEVOS GENERADOS Y ENTREGADOS AL INPEC MEDIANTE ACTA</v>
          </cell>
        </row>
        <row r="740">
          <cell r="B740" t="str">
            <v>0800I092 POBLACION CARCELARIA (NUMERO DE PRESOS POR 100.000 HABITANTES)</v>
          </cell>
        </row>
        <row r="741">
          <cell r="B741" t="str">
            <v>0800I093 POBLACION EN LAS CARCELES (NUMERO DE PRESOS POR 100.000 HABITANTES)</v>
          </cell>
        </row>
        <row r="742">
          <cell r="B742" t="str">
            <v>0800I094 CONDENADOS ENCARCELADOS (NUMERO DE PRESOS POR 100.000 HABITANTES)</v>
          </cell>
        </row>
        <row r="743">
          <cell r="B743" t="str">
            <v>09000000 SECTOR MEDIO AMBIENTE</v>
          </cell>
        </row>
        <row r="744">
          <cell r="B744" t="str">
            <v>0900I001 POBLACION AFECTADA POR DESASTRE NATURAL</v>
          </cell>
        </row>
        <row r="745">
          <cell r="B745" t="str">
            <v>0900I002 AREA AFECTADA POR DESASTRES.</v>
          </cell>
        </row>
        <row r="746">
          <cell r="B746" t="str">
            <v>0900I003 PARTICIPACION EN EL DESARROLLO FORESTAL</v>
          </cell>
        </row>
        <row r="747">
          <cell r="B747" t="str">
            <v>0900I004 CONSERVACION DE TIERRAS</v>
          </cell>
        </row>
        <row r="748">
          <cell r="B748" t="str">
            <v>0900I005 DEMANDA BIOQUIMICA DE OXIGENO EN LAS CORRIENTES SUPERFICIALES, DBO (MEDIDA DE CONTENIDO DE MATERIA ORGANICA BIODEGRADABLE)</v>
          </cell>
        </row>
        <row r="749">
          <cell r="B749" t="str">
            <v>0900I006 FUENTES CONTAMINANTES</v>
          </cell>
        </row>
        <row r="750">
          <cell r="B750" t="str">
            <v>0900I007 POBLACION EN JURISDICCION DE UNA CORPORACION AUTONOMA REGIONAL</v>
          </cell>
        </row>
        <row r="751">
          <cell r="B751" t="str">
            <v>0900I008 AREA AFECTADA POR DESASTRES</v>
          </cell>
        </row>
        <row r="752">
          <cell r="B752" t="str">
            <v>0900I009 PERDIDAS HUMANAS POR DESASTRE NATURAL</v>
          </cell>
        </row>
        <row r="753">
          <cell r="B753" t="str">
            <v>0900I010 TASA DE DEFORESTACION ANUAL</v>
          </cell>
        </row>
        <row r="754">
          <cell r="B754" t="str">
            <v>0900I011 PRODUCCION DE MACERA</v>
          </cell>
        </row>
        <row r="755">
          <cell r="B755" t="str">
            <v>0900I012 RELACION PRODUCCION - RESERVA DE RECURSO MADERABLE</v>
          </cell>
        </row>
        <row r="756">
          <cell r="B756" t="str">
            <v>0900I013 EMPRESAS VINCULADAS A PROGRAMAS DE MEJORAMIENTO CONTINUO</v>
          </cell>
        </row>
        <row r="757">
          <cell r="B757" t="str">
            <v>0900I014 EAR, EMPRESAS ATENDIDAS EN PROGRAMAS DE RECONVERSION A TECNOLOGIAS LIMPIAS EN UN PERIODO N; TEA, NUMERO TOTAL DE EMPRESAS ATENDIDAS EN PROGRAMAS DE RECONVERSION A TECNOLOGIAS LIMPIAS; TESS, NUMERO TOTAL DE EMPRESAS QUE S</v>
          </cell>
        </row>
        <row r="758">
          <cell r="B758" t="str">
            <v>0900I015 EMPRESAS BENEFICIADAS POR EL SISTEMA NACIONAL DE GARANTIAS</v>
          </cell>
        </row>
        <row r="759">
          <cell r="B759" t="str">
            <v>0900I016 CAPACITADAS EN PROGRAMAS DEL SENA PARA EL SECTOR PRODUCTIVO</v>
          </cell>
        </row>
        <row r="760">
          <cell r="B760" t="str">
            <v>0900I017 INCUBADORAS OPERANDO</v>
          </cell>
        </row>
        <row r="761">
          <cell r="B761" t="str">
            <v>0900I018 EMPRESAS INCUBADAS</v>
          </cell>
        </row>
        <row r="762">
          <cell r="B762" t="str">
            <v>0900I019 ECORREGIONES ESTRATEGICAS</v>
          </cell>
        </row>
        <row r="763">
          <cell r="B763" t="str">
            <v>0900I020 ECORREGIONES ESTRATEGICAS NACIONALES CARACTERIZADAS</v>
          </cell>
        </row>
        <row r="764">
          <cell r="B764" t="str">
            <v>0900I021 ECORREGIONES ESTRATEGICAS REGIONALES IDENTIFICADAS</v>
          </cell>
        </row>
        <row r="765">
          <cell r="B765" t="str">
            <v>0900I022 ECORREGIONES ESTRATEGICAS REGIONALES CON PROGRAMAS DE DESARROLLO SOSTENIBLE</v>
          </cell>
        </row>
        <row r="766">
          <cell r="B766" t="str">
            <v>0900I023 ECORREGIONES ESTRATEGICAS MARINAS Y COSTERAS IDENTIFICADAS Y CARACTERIZADAS</v>
          </cell>
        </row>
        <row r="767">
          <cell r="B767" t="str">
            <v>0900I024 MICROCUENCAS ABASTECEDORAS DE ACUEDUCTOS CON PLANES DE ORDENAMIENTO Y MANEJO EN  OPERACION</v>
          </cell>
        </row>
        <row r="768">
          <cell r="B768" t="str">
            <v>0900I025 AUTORIDADES AMBIENTALES COBRANDO TASAS RETRIBUTIVAS POR CONTAMINACION HIDRICA</v>
          </cell>
        </row>
        <row r="769">
          <cell r="B769" t="str">
            <v>0900I026 VALOR TOTAL DE LOS RECAUDOS POR TASAS RETRIBUTIVAS</v>
          </cell>
        </row>
        <row r="770">
          <cell r="B770" t="str">
            <v>0900I027 VALOR TOTAL DE LOS RECAUDOS POR TASAS RETRIBUTIVAS EN FUNCION DEL PIB</v>
          </cell>
        </row>
        <row r="771">
          <cell r="B771" t="str">
            <v>0900I028 FONDOS REGIONALES DE RECUPERACION HIDRICA EN OPERACION</v>
          </cell>
        </row>
        <row r="772">
          <cell r="B772" t="str">
            <v>0900I029 POBLACION AFECTADA  POR ESCASEZ DE AGUA EN AÑO SECO</v>
          </cell>
        </row>
        <row r="773">
          <cell r="B773" t="str">
            <v>0900I030 DEMANDA TOTAL DE AGUA EN COLOMBIA</v>
          </cell>
        </row>
        <row r="774">
          <cell r="B774" t="str">
            <v>0900I031 DEMANDA TOTAL DE AGUA PARA CONSUMO HUMANO EN COLOMBIA</v>
          </cell>
        </row>
        <row r="775">
          <cell r="B775" t="str">
            <v>0900I032 DEMANDA DE AGUA PARA CONSUMO HUMANO EN COLOMBIA</v>
          </cell>
        </row>
        <row r="776">
          <cell r="B776" t="str">
            <v>0900I033 AREAS DE PARAMO EN COLOMBIA</v>
          </cell>
        </row>
        <row r="777">
          <cell r="B777" t="str">
            <v>0900I034 AREA DE PARAMO DELIMITADA EN COLOMBIA</v>
          </cell>
        </row>
        <row r="778">
          <cell r="B778" t="str">
            <v>0900I035 AREAS DE SUBPARAMO EN COLOMBIA</v>
          </cell>
        </row>
        <row r="779">
          <cell r="B779" t="str">
            <v>0900I036 PLANES DE MANEJO FORMULADOS EN ZONAS DE PARAMO Y SUBPARAMO</v>
          </cell>
        </row>
        <row r="780">
          <cell r="B780" t="str">
            <v>0900I037 ESPECIES DE FLORA AMENAZADAS</v>
          </cell>
        </row>
        <row r="781">
          <cell r="B781" t="str">
            <v>0900I038 FLORA AMENAZADA</v>
          </cell>
        </row>
        <row r="782">
          <cell r="B782" t="str">
            <v>0900I039 ESPECIES DE FAUNA AMENAZADAS</v>
          </cell>
        </row>
        <row r="783">
          <cell r="B783" t="str">
            <v>0900I040 FAUNA AMENAZADA</v>
          </cell>
        </row>
        <row r="784">
          <cell r="B784" t="str">
            <v>0900I041 FLORA AMENAZADA CON PLANES DE MANEJO EN OPERACION</v>
          </cell>
        </row>
        <row r="785">
          <cell r="B785" t="str">
            <v>0900I042 FAUNA AMENAZADA CON PLANES DE MANEJO EN OPERACION</v>
          </cell>
        </row>
        <row r="786">
          <cell r="B786" t="str">
            <v>0900I043 HECTAREAS TITULADAS A COMUNIDADES NEGRAS DENTRO DE  LA ESTRATEGIA DE CONSERVACION DE ESPACIOS DE BIODIVERSIDAD</v>
          </cell>
        </row>
        <row r="787">
          <cell r="B787" t="str">
            <v>0900I044 COMUNIDADES NEGRAS BENEFICIADAS CON LA TITULACION DE TIERRAS DENTRO DE  LA ESTRATEGIA DE CONSERVACION DE ESPACIOS DE BIODIVERSIDAD</v>
          </cell>
        </row>
        <row r="788">
          <cell r="B788" t="str">
            <v>0900I045 AREA POR COMUNIDAD NEGRA QUE FUE BENEFICIADA CON LA TITULACION DE TIERRAS DENTRO DE  LA ESTRATEGIA DE CONSERVACION DE ESPACIOS DE BIODIVERSIDAD EN UN PERIODO N; TAT, AREA TOTAL TITULADA DENTRO DE  LA ESTRATEGIA DE CONSER</v>
          </cell>
        </row>
        <row r="789">
          <cell r="B789" t="str">
            <v>0900I046 HECTAREAS DE CONSTITUCION DE RESGUARDOS INDIGENAS DENTRO DE  LA ESTRATEGIA DE CONSERVACION DE ESPACIOS DE BIODIVERSIDAD</v>
          </cell>
        </row>
        <row r="790">
          <cell r="B790" t="str">
            <v>0900I047 HECTAREAS DE AMPLIACION DE RESGUARDOS INDIGENAS DENTRO DE  LA ESTRATEGIA DE CONSERVACION DE ESPACIOS DE BIODIVERSIDAD</v>
          </cell>
        </row>
        <row r="791">
          <cell r="B791" t="str">
            <v>0900I048 RESGUARDOS INDIGENAS DENTRO DE  LA ESTRATEGIA DE CONSERVACION DE ESPACIOS DE BIODIVERSIDAD</v>
          </cell>
        </row>
        <row r="792">
          <cell r="B792" t="str">
            <v>0900I049 TERRITORIO NACIONAL PROTEGIDO POR LA UNIDAD ADMINISTRATIVA ESPECIAL DEL SISTEMA DE PARQUES NACIONALES NATURALES</v>
          </cell>
        </row>
        <row r="793">
          <cell r="B793" t="str">
            <v>0900I050 TERRITORIO DE PARQUES NACIONALES NATURALES</v>
          </cell>
        </row>
        <row r="794">
          <cell r="B794" t="str">
            <v>0900I051 PARQUES NACIONALES CON "ACUERDOS DE PARTICIPACION Y MANEJO"</v>
          </cell>
        </row>
        <row r="795">
          <cell r="B795" t="str">
            <v>0900I052 NUEVAS AREAS DE PROTEGIDAS "COGESTIONADAS Y APOYADAS" POR EL NIVEL REGIONAL</v>
          </cell>
        </row>
        <row r="796">
          <cell r="B796" t="str">
            <v>0900I053 ESPECIES COLOMBIANAS PROPUESTAS PARA REGULACION COMERCIAL</v>
          </cell>
        </row>
        <row r="797">
          <cell r="B797" t="str">
            <v>0900I054 ESPECIES PROPUESTAS PARA REGULACION COMERCIAL</v>
          </cell>
        </row>
        <row r="798">
          <cell r="B798" t="str">
            <v>0900I055 COBERTURA DE AREA NATURAL TOTAL DEL PAIS</v>
          </cell>
        </row>
        <row r="799">
          <cell r="B799" t="str">
            <v>0900I056 COBERTURA BOSCOSA</v>
          </cell>
        </row>
        <row r="800">
          <cell r="B800" t="str">
            <v>0900I057 AREA DEFORESTADA</v>
          </cell>
        </row>
        <row r="801">
          <cell r="B801" t="str">
            <v>0900I058 TASA DE DEFORESTACION</v>
          </cell>
        </row>
        <row r="802">
          <cell r="B802" t="str">
            <v>0900I059 AREA REFORESTADA</v>
          </cell>
        </row>
        <row r="803">
          <cell r="B803" t="str">
            <v>0900I060 TASA DE REFORESTACION</v>
          </cell>
        </row>
        <row r="804">
          <cell r="B804" t="str">
            <v>0900I061 AREA REFORESTADA EN EL MARCO DEL PLAN NACIONAL DE DESARROLLO FORESTAL - COMPONENTE PLAN VERDE</v>
          </cell>
        </row>
        <row r="805">
          <cell r="B805" t="str">
            <v>0900I062 TASA DE REFORESTACION EN EL MARCO DEL PLAN NACIONAL DE DESARROLLO FORESTAL - COMPONENTE PLAN VERDE</v>
          </cell>
        </row>
        <row r="806">
          <cell r="B806" t="str">
            <v>0900I063 AREA REFORESTADA EN MICROCUENCAS ABASTECEDORAS DE ACUEDUCTOS</v>
          </cell>
        </row>
        <row r="807">
          <cell r="B807" t="str">
            <v>0900I064 TASA DE REFORESTACION EN MICROCUENCAS ABASTECEDORAS DE ACUEDUCTOS</v>
          </cell>
        </row>
        <row r="808">
          <cell r="B808" t="str">
            <v>0900I065 CENTROS DE PREVENCION Y ATENCION DE INCENDIOS FORESTALES EN OPERACION</v>
          </cell>
        </row>
        <row r="809">
          <cell r="B809" t="str">
            <v>0900I066 GUIAS AMBIENTALES SECTORIALES EN OPERACION</v>
          </cell>
        </row>
        <row r="810">
          <cell r="B810" t="str">
            <v>0900I067 PROYECTOS DE PRODUCCION LIMPIA OPERANDO</v>
          </cell>
        </row>
        <row r="811">
          <cell r="B811" t="str">
            <v>0900I068 PROYECTOS DE RECONVERSION INDUSTRIAL OPERANDO</v>
          </cell>
        </row>
        <row r="812">
          <cell r="B812" t="str">
            <v>0900I069 TONELADAS METRICAS DE SUSTANCIAS AGOTADORAS DE LA CAPA DE OZONO ELIMINADAS POR PROYECTOS DE RECONVERSION INDUSTRIAL</v>
          </cell>
        </row>
        <row r="813">
          <cell r="B813" t="str">
            <v>0900I070 SUSTANCIAS AGOTADORAS DE LA CAPA DE OZONO ELIMINADAS POR PROYECTOS DE RECONVERSION INDUSTRIAL</v>
          </cell>
        </row>
        <row r="814">
          <cell r="B814" t="str">
            <v>0900I071 EMPRESAS PRODUCTORAS DE SUSTANCIAS AGOTADORAS DE LA CAPA DE OZONO</v>
          </cell>
        </row>
        <row r="815">
          <cell r="B815" t="str">
            <v>0900I072 EMPRESAS PRODUCTORAS DE SUSTANCIAS AGOTADORAS DE LA CAPA DE OZONO EN PLAN DE RECONVERSION INDUSTRIAL</v>
          </cell>
        </row>
        <row r="816">
          <cell r="B816" t="str">
            <v>0900I073 INVENTARIO NACIONAL SOBRE PLAGUICIDAS OBSOLETOS</v>
          </cell>
        </row>
        <row r="817">
          <cell r="B817" t="str">
            <v>0900I074 INVENTARIO NACIONAL DE PLAGUICIDAS OBSOLETOS</v>
          </cell>
        </row>
        <row r="818">
          <cell r="B818" t="str">
            <v>0900I075 PLAGUICIDAS OBSOLETOS</v>
          </cell>
        </row>
        <row r="819">
          <cell r="B819" t="str">
            <v>0900I076 TONELADAS DE RESIDUOS SOLIDOS QUE GENERA EL SECTOR INDUSTRIAL</v>
          </cell>
        </row>
        <row r="820">
          <cell r="B820" t="str">
            <v>0900I077 TONELADAS DE RESIDUOS SOLIDOS QUE GENERA EL SECTOR INDUSTRIAL MANUFACTURERO</v>
          </cell>
        </row>
        <row r="821">
          <cell r="B821" t="str">
            <v>0900I078 PLANES DE BIONEGOCIO PARA LA BOLSA AMAZONICA SOBRE ESPECIES PROMISORIAS PRESENTADOS</v>
          </cell>
        </row>
        <row r="822">
          <cell r="B822" t="str">
            <v>0900I079 PLANES DE BIONEGOCIO PARA LA BOLSA AMAZONICA SOBRE ESPECIES PROMISORIAS</v>
          </cell>
        </row>
        <row r="823">
          <cell r="B823" t="str">
            <v>0900I080 ESPECIES PROMISORIAS IDENTIFICADAS</v>
          </cell>
        </row>
        <row r="824">
          <cell r="B824" t="str">
            <v>0900I081 ESPECIES PROMISORIAS CARACTERIZADAS</v>
          </cell>
        </row>
        <row r="825">
          <cell r="B825" t="str">
            <v>0900I082 ESPECIES PROMISORIAS IDENTIFICADAS Y CARACTERIZADAS</v>
          </cell>
        </row>
        <row r="826">
          <cell r="B826" t="str">
            <v>0900I083 ESPECIES PROMISORIAS IDENTIFICADAS QUE PUEDEN HACER PARTE DE LOS PLANES DE BIONEGOCIO PARA LA BOLSA AMAZONICA SOBRE ESPECIES</v>
          </cell>
        </row>
        <row r="827">
          <cell r="B827" t="str">
            <v>0900I084 ESPECIES PROMISORIAS IDENTIFICADAS Y CARACTERIZADAS QUE PUEDEN HACER PARTE DE LOS PLANES DE BIONEGOCIO PARA LA BOLSA AMAZONICA SOBRE ESPECIES</v>
          </cell>
        </row>
        <row r="828">
          <cell r="B828" t="str">
            <v>0900I085 PAQUETES TECNOLOGICOS DE ESPECIES PROMISORIAS RECOMENDADOS PARA TRANSFERENCIA A PRODUCTORES</v>
          </cell>
        </row>
        <row r="829">
          <cell r="B829" t="str">
            <v>0900I086 ESPECIES PROMISORIAS OBJETO DE PROYECTOS PILOTO DE APROVECHAMIENTO</v>
          </cell>
        </row>
        <row r="830">
          <cell r="B830" t="str">
            <v>0900I087 ESPECIES PROMISORIAS EN PROYECTOS PILOTO DE APROVECHAMIENTO</v>
          </cell>
        </row>
        <row r="831">
          <cell r="B831" t="str">
            <v>0900I088 CIUDADES DONDE SE APLICAN EXPERIENCIAS PILOTO DEL MODELO DE GESTION AMBIENTAL URBANA, SIGAM</v>
          </cell>
        </row>
        <row r="832">
          <cell r="B832" t="str">
            <v>0900I089 PROYECTOS DE TRATAMIENTOS DE AGUAS RESIDUALES COFINANCIADOS EN LA ETAPA DE PREINVERSION</v>
          </cell>
        </row>
        <row r="833">
          <cell r="B833" t="str">
            <v>0900I090 PROYECTOS DE TRATAMIENTOS DE AGUAS RESIDUALES COFINANCIADOS EN LA ETAPA DE INVERSION</v>
          </cell>
        </row>
        <row r="834">
          <cell r="B834" t="str">
            <v>0900I091 PROYECTOS DE MANEJO INTEGRAL DE RESIDUOS SOLIDOS COFINANCIADOS EN LA ETAPA DE PREINVERSION</v>
          </cell>
        </row>
        <row r="835">
          <cell r="B835" t="str">
            <v>0900I092 PROYECTOS DE MANEJO INTEGRAL DE RESIDUOS SOLIDOS COFINANCIADOS EN LA ETAPA DE INVERSION</v>
          </cell>
        </row>
        <row r="836">
          <cell r="B836" t="str">
            <v>0900I093 PROYECTOS PILOTO PARA LA GESTION INTEGRAL DE RESIDUOS SOLIDOS</v>
          </cell>
        </row>
        <row r="837">
          <cell r="B837" t="str">
            <v>0900I094 PROYECTOS PILOTO PARA LA GESTION INTEGRAL DE LOS RESIDUOS HOSPITALARIOS</v>
          </cell>
        </row>
        <row r="838">
          <cell r="B838" t="str">
            <v>0900I095 GUIAS AMBIENTALES ELABORADAS PARA PROYECTOS DE ACUEDUCTOS</v>
          </cell>
        </row>
        <row r="839">
          <cell r="B839" t="str">
            <v>0900I096 GUIAS AMBIENTALES ELABORADAS PARA PROYECTOS DE ALCANTARILLADOS</v>
          </cell>
        </row>
        <row r="840">
          <cell r="B840" t="str">
            <v>0900I097 GUIAS AMBIENTALES ELABORADAS PARA PROYECTOS DE SISTEMAS DE TRATAMIENTO DE AGUAS RESIDUALES</v>
          </cell>
        </row>
        <row r="841">
          <cell r="B841" t="str">
            <v>0900I098 GUIAS AMBIENTALES ELABORADAS PARA PROYECTOS DE FORMULACION DE PLANES DE MANEJO INTEGRAL DE RESIDUOS SOLIDOS</v>
          </cell>
        </row>
        <row r="842">
          <cell r="B842" t="str">
            <v>0900I099 CUENCAS CRITICAS QUE REQUIEREN GESTION PRIORITARIA PARA EL SANEAMIENTO HIDRICO EN COLOMBIA</v>
          </cell>
        </row>
        <row r="843">
          <cell r="B843" t="str">
            <v>0900I100 CIUDADES CON EL PROGRAMA DE USO EFICIENTE Y AHORRO DEL AGUA IMPLEMENTADO</v>
          </cell>
        </row>
        <row r="844">
          <cell r="B844" t="str">
            <v>0900I101 RESIDUOS SOLIDOS DE LA POBLACION</v>
          </cell>
        </row>
        <row r="845">
          <cell r="B845" t="str">
            <v>0900I102 VOLUMEN TOTAL DE RESIDUOS SOLIDOS POR PERSONA</v>
          </cell>
        </row>
        <row r="846">
          <cell r="B846" t="str">
            <v>0900I103 RESIDUOS SOLIDOS DISPUESTOS ADECUADAMENTE</v>
          </cell>
        </row>
        <row r="847">
          <cell r="B847" t="str">
            <v>0900I104 DESARROLLO DE LA LINEA BASE  GENERAL SOBRE EL ESTADO DEL MEDIO AMBIENTE EN EL CONTEXTO URBANO - CARACTERIZADO Y GEOREFERENCIADA</v>
          </cell>
        </row>
        <row r="848">
          <cell r="B848" t="str">
            <v>0900I105 DESARROLLO DE LA LINEA BASE  GENERAL SOBRE EL ESTADO DEL MEDIO AMBIENTE EN EL CONTEXTO REGIONAL - CARACTERIZADO Y GEOREFERENCIADA</v>
          </cell>
        </row>
        <row r="849">
          <cell r="B849" t="str">
            <v>0900I106 DESARROLLO DE INDICADORES DE ESTADO EN HIDROLOGICA</v>
          </cell>
        </row>
        <row r="850">
          <cell r="B850" t="str">
            <v>0900I107 DESARROLLO DE INDICADORES DE ESTADO EN METEOROLOGIA</v>
          </cell>
        </row>
        <row r="851">
          <cell r="B851" t="str">
            <v>0900I108 DESARROLLO DE INDICADORES DE ESTADO EN ECOSISTEMAS</v>
          </cell>
        </row>
        <row r="852">
          <cell r="B852" t="str">
            <v>0900I109 DESARROLLO DE INDICADORES DE ESTADO EN CAMBIO GLOBAL</v>
          </cell>
        </row>
        <row r="853">
          <cell r="B853" t="str">
            <v>0900I110 DESARROLLO DE INDICADORES DE ESTADO EN GEOMORFOLOGIA</v>
          </cell>
        </row>
        <row r="854">
          <cell r="B854" t="str">
            <v>0900I111 DESARROLLO DE INDICADORES DE ESTADO EN SUELOS</v>
          </cell>
        </row>
        <row r="855">
          <cell r="B855" t="str">
            <v>0900I112 DESARROLLO DE LOS INDICES DE FRAGMENTACION DE ECOSISTEMAS PARA EL TOTAL DEL PAIS</v>
          </cell>
        </row>
        <row r="856">
          <cell r="B856" t="str">
            <v>0900I113 ELABORACION DE LA "LINEA BASE DE INDICADORES DE CALIDAD" DE LAS AGUAS CONTINENTALES</v>
          </cell>
        </row>
        <row r="857">
          <cell r="B857" t="str">
            <v>0900I114 ELABORACION DE LA "LINEA BASE DE INDICADORES DE CALIDAD" DE LAS AGUAS MARINAS Y COSTERAS</v>
          </cell>
        </row>
        <row r="858">
          <cell r="B858" t="str">
            <v>0900I115 MUNICIPIOS CON PLANES DE ORDENAMIENTO TERRITORIAL APROBADOS POR LAS CAR</v>
          </cell>
        </row>
        <row r="859">
          <cell r="B859" t="str">
            <v>10000000 SECTOR ADMINISTRACION DEL ESTADO</v>
          </cell>
        </row>
        <row r="860">
          <cell r="B860" t="str">
            <v>1000I001 PARTICIPACION DE LA INVERSION DEL RECURSO CENTRAL EN LAS INVERSIONES A NIVEL MUNICIPAL</v>
          </cell>
        </row>
        <row r="861">
          <cell r="B861" t="str">
            <v>1000I002 PARTICIPACION CIUDADANA</v>
          </cell>
        </row>
        <row r="862">
          <cell r="B862" t="str">
            <v>1000I003 EFICIENCIA DEL RECAUDO DE IMPUESTOS</v>
          </cell>
        </row>
        <row r="863">
          <cell r="B863" t="str">
            <v>1000I004 EXPORTACIONES DE TEXTILES</v>
          </cell>
        </row>
        <row r="864">
          <cell r="B864" t="str">
            <v>1000I005 EXPORTACIONES DE CONFECCIONES</v>
          </cell>
        </row>
        <row r="865">
          <cell r="B865" t="str">
            <v>1000I006 EXPORTACIONES DE CALZADO</v>
          </cell>
        </row>
        <row r="866">
          <cell r="B866" t="str">
            <v>1000I007 EXPORTACIONES DE PAPEL E INSUMOS IMPRENTA</v>
          </cell>
        </row>
        <row r="867">
          <cell r="B867" t="str">
            <v>1000I008 EXPORTACIONES DE ALIMENTOS</v>
          </cell>
        </row>
        <row r="868">
          <cell r="B868" t="str">
            <v>1000I009 EXPORTACIONES DE BEBIDAS</v>
          </cell>
        </row>
        <row r="869">
          <cell r="B869" t="str">
            <v>1000I010 EXPORTACIONES DE TABACOS</v>
          </cell>
        </row>
        <row r="870">
          <cell r="B870" t="str">
            <v>1000I011 EXPORTACIONES DE PRODUCTOS AGRICOLAS</v>
          </cell>
        </row>
        <row r="871">
          <cell r="B871" t="str">
            <v>1000I012 EXPORTACIONES DE SILVICULTURA</v>
          </cell>
        </row>
        <row r="872">
          <cell r="B872" t="str">
            <v>1000I013 EXPORTACIONES DE PRODUCTOS PARA LA PESCA</v>
          </cell>
        </row>
        <row r="873">
          <cell r="B873" t="str">
            <v>1000I014 EXPORTACIONES DE QUIMICOS</v>
          </cell>
        </row>
        <row r="874">
          <cell r="B874" t="str">
            <v>1000I015 EXPORTACIONES DE PLASTICOS</v>
          </cell>
        </row>
        <row r="875">
          <cell r="B875" t="str">
            <v>1000I016 EXPORTACIONES DE PRODUCTOS CERAMICOS</v>
          </cell>
        </row>
        <row r="876">
          <cell r="B876" t="str">
            <v>1000I017 EXPORTACIONES DE HIERRO</v>
          </cell>
        </row>
        <row r="877">
          <cell r="B877" t="str">
            <v>1000I018 EXPORTACIONES DE ACERO</v>
          </cell>
        </row>
        <row r="878">
          <cell r="B878" t="str">
            <v>1000I019 EXPORTACIONES DE MADERA</v>
          </cell>
        </row>
        <row r="879">
          <cell r="B879" t="str">
            <v>1000I020 EXPORTACIONES DE MUEBLES</v>
          </cell>
        </row>
        <row r="880">
          <cell r="B880" t="str">
            <v>1000I021 EXPORTACIONES DE MINERALES</v>
          </cell>
        </row>
        <row r="881">
          <cell r="B881" t="str">
            <v>1000I022 EXPORTACIONES DE OTROS MINERALES</v>
          </cell>
        </row>
        <row r="882">
          <cell r="B882" t="str">
            <v>1000I023 IMPORTACIONES DE TEXTILES</v>
          </cell>
        </row>
        <row r="883">
          <cell r="B883" t="str">
            <v>1000I024 IMPORTACIONES DE CONFECCIONES</v>
          </cell>
        </row>
        <row r="884">
          <cell r="B884" t="str">
            <v>1000I025 IMPORTACIONES DE CALZADO</v>
          </cell>
        </row>
        <row r="885">
          <cell r="B885" t="str">
            <v>1000I026 IMPORTACIONES DE PAPEL E INSUMOS IMPRENTA</v>
          </cell>
        </row>
        <row r="886">
          <cell r="B886" t="str">
            <v>1000I027 IMPORTACIONES DE ALIMENTOS</v>
          </cell>
        </row>
        <row r="887">
          <cell r="B887" t="str">
            <v>1000I028 IMPORTACIONES DE BEBIDAS</v>
          </cell>
        </row>
        <row r="888">
          <cell r="B888" t="str">
            <v>1000I029 IMPORTACIONES DE TABACOS</v>
          </cell>
        </row>
        <row r="889">
          <cell r="B889" t="str">
            <v>1000I030 IMPORTACIONES DE PRODUCTOS AGRICOLAS</v>
          </cell>
        </row>
        <row r="890">
          <cell r="B890" t="str">
            <v>1000I031 IMPORTACIONES DE SILVICULTURA</v>
          </cell>
        </row>
        <row r="891">
          <cell r="B891" t="str">
            <v>1000I032 IMPORTACIONES DE PRODUCTOS PARA LA PESCA</v>
          </cell>
        </row>
        <row r="892">
          <cell r="B892" t="str">
            <v>1000I033 IMPORTACIONES DE QUIMICOS</v>
          </cell>
        </row>
        <row r="893">
          <cell r="B893" t="str">
            <v>1000I034 IMPORTACIONES DE PLASTICOS</v>
          </cell>
        </row>
        <row r="894">
          <cell r="B894" t="str">
            <v>1000I035 IMPORTACIONES DE PRODUCTOS CERAMICOS</v>
          </cell>
        </row>
        <row r="895">
          <cell r="B895" t="str">
            <v>1000I036 IMPORTACIONES DE HIERRO</v>
          </cell>
        </row>
        <row r="896">
          <cell r="B896" t="str">
            <v>1000I037 IMPORTACIONES DE ACERO</v>
          </cell>
        </row>
        <row r="897">
          <cell r="B897" t="str">
            <v>1000I038 IMPORTACIONES DE MADERA</v>
          </cell>
        </row>
        <row r="898">
          <cell r="B898" t="str">
            <v>1000I039 IMPORTACIONES DE MUEBLES</v>
          </cell>
        </row>
        <row r="899">
          <cell r="B899" t="str">
            <v>1000I040 IMPORTACIONES DE MINERALES</v>
          </cell>
        </row>
        <row r="900">
          <cell r="B900" t="str">
            <v>1000I041 IMPORTACIONES DE OTROS MINERALES</v>
          </cell>
        </row>
        <row r="901">
          <cell r="B901" t="str">
            <v>1000I042 PRODUCTO INTERNO BRUTO (PRECIOS CONSTANTES)</v>
          </cell>
        </row>
        <row r="902">
          <cell r="B902" t="str">
            <v>1000I043 EXPORTACIONES TOTALES</v>
          </cell>
        </row>
        <row r="903">
          <cell r="B903" t="str">
            <v>1000I044 EXPORTACIONES NO TRADICIONALES</v>
          </cell>
        </row>
        <row r="904">
          <cell r="B904" t="str">
            <v>1000I045 IMPORTACIONES TOTALES</v>
          </cell>
        </row>
        <row r="905">
          <cell r="B905" t="str">
            <v>1000I046 BALANCE DEL SECTOR PUBLICO CONSOLIDADO (COMO % DEL PIB)</v>
          </cell>
        </row>
        <row r="906">
          <cell r="B906" t="str">
            <v>1000I047 BALANCE DEL SECTOR PUBLICO NO FINANCIERO  (COMO % DEL PIB)</v>
          </cell>
        </row>
        <row r="907">
          <cell r="B907" t="str">
            <v>1000I048 BALANCE DEL GOBIERNO CENTRAL  (COMO % DEL PIB)</v>
          </cell>
        </row>
        <row r="908">
          <cell r="B908" t="str">
            <v>1000I049 BALANCE DEL SECTOR DESCENTRALIZADO  (COMO % DEL PIB)</v>
          </cell>
        </row>
        <row r="909">
          <cell r="B909" t="str">
            <v>1000I101 EVENTOS DE DESPLAZAMIENTO MASIVO ATENDIDO POR LA RSS</v>
          </cell>
        </row>
        <row r="910">
          <cell r="B910" t="str">
            <v>1000I102 MUNICIPIOS ATENDIDOS VICTIMA DE LA VIOLENCIA</v>
          </cell>
        </row>
        <row r="911">
          <cell r="B911" t="str">
            <v>1000I103 ORGANIZACIONES COMUNITARIAS CAPACITADAS</v>
          </cell>
        </row>
        <row r="912">
          <cell r="B912" t="str">
            <v>1000I104 EVENTOS DE DESPLAZAMIENTO MASIVO A LOS QUE HA PRESTADO APOYO O HA ENTREGADO RECURSOS LA RED DE SOLIDARIDAD SOCIAL, RSS</v>
          </cell>
        </row>
        <row r="913">
          <cell r="B913" t="str">
            <v>1000I105 PARTICIPACION DE LAS ONGS EN CONTRATACION PARA LA ATENCION HUMANITARIA DE EMERGENCIA</v>
          </cell>
        </row>
        <row r="914">
          <cell r="B914" t="str">
            <v>1000I106 POBLACION SOBRE LOS QUE SE HAN DESARROLLADO LAS DIFERENTES ACCIONES (BENEFICIARIOS DIRECTOS) DEL PROYECTO</v>
          </cell>
        </row>
        <row r="915">
          <cell r="B915" t="str">
            <v>1000I201 CONTROL Y SEGUIMIENTO AL SISTEMA DE GESTION</v>
          </cell>
        </row>
        <row r="916">
          <cell r="B916" t="str">
            <v>1000I202 CONTROL Y SEGUIMIENTO AL SISTEMA DATAWAREHOUSE</v>
          </cell>
        </row>
        <row r="917">
          <cell r="B917" t="str">
            <v>1000I203 INCIDENTES O SINIESTROS OCURRIDOS</v>
          </cell>
        </row>
        <row r="918">
          <cell r="B918" t="str">
            <v>1000I204 SINIESTRALIDAD ACCIDENTES SEDE BOGOTA</v>
          </cell>
        </row>
        <row r="919">
          <cell r="B919" t="str">
            <v>1000I205 CUBRIMIENTO SISTEMA DE COMUNICACIONES</v>
          </cell>
        </row>
        <row r="920">
          <cell r="B920" t="str">
            <v>1000I206 COBERTURA DE POBLACION EN EVENTOS DE DIVULGACION</v>
          </cell>
        </row>
        <row r="921">
          <cell r="B921" t="str">
            <v>1000I207 ATENCION A SOLICITUDES (COBERTURA DE ATENCION)</v>
          </cell>
        </row>
        <row r="922">
          <cell r="B922" t="str">
            <v>1000I208 ESTABLECIMIENTOS EDUCATIVOS REPARADOS EN ZONAS AFECTADAS POR SISMO</v>
          </cell>
        </row>
        <row r="923">
          <cell r="B923" t="str">
            <v>1000I209 ESTABLECIMIENTOS EDUCATIVOS RECONSTRUIDOS EN EL AREA URBANA EN ZONAS AFECTADAS POR SISMO</v>
          </cell>
        </row>
        <row r="924">
          <cell r="B924" t="str">
            <v>1000I210 ESTABLECIMIENTO EDUCATIVOS RECONSTRUIDOS EN EL AREA RURAL EN ZONAS AFECTADAS POR SISMO</v>
          </cell>
        </row>
        <row r="925">
          <cell r="B925" t="str">
            <v>1000I211 ALCALDIAS Y OFICINAS PUBLICAS RECONSTRUIDAS EN ZONAS AFECTADAS POR SISMO</v>
          </cell>
        </row>
        <row r="926">
          <cell r="B926" t="str">
            <v>1000I212 VIAS URBANAS RECONSTRUIDAS EN ZONAS AFECTADAS POR SISMO</v>
          </cell>
        </row>
        <row r="927">
          <cell r="B927" t="str">
            <v>1000I213 ACUEDUCTOS Y ALCANTARILLADOS RECONSTRUIDOS EN ZONAS AFECTADAS POR SISMO</v>
          </cell>
        </row>
        <row r="928">
          <cell r="B928" t="str">
            <v>1000I214 IGLESIAS RECONSTRUIDAS QUE FUERON AFECTADAS POR EL SISMO</v>
          </cell>
        </row>
        <row r="929">
          <cell r="B929" t="str">
            <v>1000I215 CENTROS DE RECREACION CULTURA Y DEPORTE RECONSTRUIDOS  QUE FUERON AFECTADOS POR EL SISMO</v>
          </cell>
        </row>
        <row r="930">
          <cell r="B930" t="str">
            <v>1000I216 PLAZAS DE MERCADO RECONSTRUIDAS QUE FUERON AFECTADAS POR EL SISMO</v>
          </cell>
        </row>
        <row r="931">
          <cell r="B931" t="str">
            <v>1000I217 ESTACIONES DE BOMBEROS Y DEFENSA CIVIL RECONSTRUIDAS QUE FUERON AFECTADAS POR EL SISMO</v>
          </cell>
        </row>
        <row r="932">
          <cell r="B932" t="str">
            <v>1000I218 HOGARES DE ATENCION INFANTIL RECONSTRUIDOS QUE FUERON AFECTADOS POR SISMO</v>
          </cell>
        </row>
        <row r="933">
          <cell r="B933" t="str">
            <v>1000I219 CENTROS COMUNITARIOS RECONSTRUIDOS QUE FUERON AFECTADOS POR EL SISMO</v>
          </cell>
        </row>
        <row r="934">
          <cell r="B934" t="str">
            <v>1000I220 INFRAESTRUCTURA CARCELARIA RECONSTRUIDA QUE FUERON AFECTADAS POR EL SISMO</v>
          </cell>
        </row>
        <row r="935">
          <cell r="B935" t="str">
            <v>1000I221 ANCIANATOS RECONSTRUIDOS QUE FUERON AFECTADOS POR EL SISMO</v>
          </cell>
        </row>
        <row r="936">
          <cell r="B936" t="str">
            <v>1000I222 CASAS DE LA CULTURA RECONSTRUIDAS QUE FUERON AFECTADAS POR EL SISMO</v>
          </cell>
        </row>
        <row r="937">
          <cell r="B937" t="str">
            <v>1000I223 REDES DE TELEFONIA RECONSTRUIDAS QUE FUERON AFECTADAS POR EL SISMO</v>
          </cell>
        </row>
        <row r="938">
          <cell r="B938" t="str">
            <v>1000I224 REDES DE ENERGIA RECONSTRUIDAS QUE FUERON AFECTADAS POR EL SISMO</v>
          </cell>
        </row>
        <row r="939">
          <cell r="B939" t="str">
            <v>1000I225 MATADEROS RECONSTRUIDOS QUE FUERON AFECTADOS POR EL SISMO</v>
          </cell>
        </row>
        <row r="940">
          <cell r="B940" t="str">
            <v>1000I226 VIVIENDAS REPARADAS EN EL SECTOR URBANO</v>
          </cell>
        </row>
        <row r="941">
          <cell r="B941" t="str">
            <v>1000I227 VIVIENDAS RECONSTRUIDAS EN EL SECTOR URBANO</v>
          </cell>
        </row>
        <row r="942">
          <cell r="B942" t="str">
            <v>1000I228 VIVIENDAS  REUBICADAS  EN EL SECTOR URBANO</v>
          </cell>
        </row>
        <row r="943">
          <cell r="B943" t="str">
            <v>1000I229 VIVIENDAS REPARADAS EN EL SECTOR RURAL</v>
          </cell>
        </row>
        <row r="944">
          <cell r="B944" t="str">
            <v>1000I230 VIVIENDAS  RECONSTRUIDAS  EN EL SECTOR RURAL</v>
          </cell>
        </row>
        <row r="945">
          <cell r="B945" t="str">
            <v>1000I231 VIVIENDAS  REUBICADAS EN EL SECTOR RURAL</v>
          </cell>
        </row>
        <row r="946">
          <cell r="B946" t="str">
            <v>1000I232 FAMILIAS BENEFICIARIAS QUE SALIERON DE ALOJAMIENTOS TEMPORALES</v>
          </cell>
        </row>
        <row r="947">
          <cell r="B947" t="str">
            <v>1000I233 PROYECTOS DE ATENCION EN SALUD</v>
          </cell>
        </row>
        <row r="948">
          <cell r="B948" t="str">
            <v>1000I234 PROYECTOS DE ATENCION EN SANEAMIENTO BASICO</v>
          </cell>
        </row>
        <row r="949">
          <cell r="B949" t="str">
            <v>1000I235 PROYECTOS DE ATENCION EN  VIGILANCIA EPIDEMIOLOGICA</v>
          </cell>
        </row>
        <row r="950">
          <cell r="B950" t="str">
            <v>1000I236 PERSONAS AFILIADAS AL REGIMEN SUBSIDIADO DE SALUD</v>
          </cell>
        </row>
        <row r="951">
          <cell r="B951" t="str">
            <v>1000I237 INFRAESTRUCTURA EN SALUD RECONSTRUIDA EN ZONAS AFECTADAS POR SISMO</v>
          </cell>
        </row>
        <row r="952">
          <cell r="B952" t="str">
            <v>1000I238 MUNICIPIOS CON ZONIFICACION DE AMENAZAS NATURALES EN ZONAS AFECTADAS POR SISMO</v>
          </cell>
        </row>
        <row r="953">
          <cell r="B953" t="str">
            <v>1000I239 PLANES DE ORDENAMIENTO MUNICIPAL APROBADOS EN LA ZONA AFECTADA POR EL SISMO</v>
          </cell>
        </row>
        <row r="954">
          <cell r="B954" t="str">
            <v>1000I240 NUMERO DE PLANES DE ORDENAMIENTO DEPARTAMENTAL EN LA ZONA AFECTADA POR EL SISMO</v>
          </cell>
        </row>
        <row r="955">
          <cell r="B955" t="str">
            <v>1000I241 MUNICIPIOS CON DECRETOS APROBADOS QUE INCLUYEN ZONAS DE RIESGO</v>
          </cell>
        </row>
        <row r="956">
          <cell r="B956" t="str">
            <v>1000I242 FAMILIAS ATENDIDAS CON MICRO CREDITO</v>
          </cell>
        </row>
        <row r="957">
          <cell r="B957" t="str">
            <v>1000I243 FAMILIAS ATENDIDAS CON CAPITAL SEMILLA</v>
          </cell>
        </row>
        <row r="958">
          <cell r="B958" t="str">
            <v>1000I244 FAMILIAS CON PREDIOS ASIGNADOS</v>
          </cell>
        </row>
        <row r="959">
          <cell r="B959" t="str">
            <v>1000I245 FAMILIAS DESPLAZADAS BENEFICIADAS CON SUBSIDIOS DE ARRENDAMIENTO</v>
          </cell>
        </row>
        <row r="960">
          <cell r="B960" t="str">
            <v>1000I246 MUJERES CABEZA DE FAMILIA DESPLAZADAS BENEFICIADAS CON LOS PROGRAMAS DE RESTABLECIMIENTO</v>
          </cell>
        </row>
        <row r="961">
          <cell r="B961" t="str">
            <v>1000I247 PERSONAS DESPLAZADAS BENEFICIADAS CON PROYECTOS DE TERRITORIALIDAD COLECTIVA, FORMAS ASOCIATIVAS Y PROCESOS DE ETNOEDUCACION</v>
          </cell>
        </row>
        <row r="962">
          <cell r="B962" t="str">
            <v>1000I248 FAMILIAS DESPLAZADAS BENEFICIADAS CON PROYECTOS PRODUCTIVOS</v>
          </cell>
        </row>
        <row r="963">
          <cell r="B963" t="str">
            <v>1000I249 FAMILIAS BENEFICIADAS CON REPARACION DE VIVIENDAS</v>
          </cell>
        </row>
        <row r="964">
          <cell r="B964" t="str">
            <v>1000I250 FAMILIAS BENEFICIADAS CON SUBSIDIOS NUTRICIONALES ASIGNADOS</v>
          </cell>
        </row>
        <row r="965">
          <cell r="B965" t="str">
            <v>1000I251 FAMILIAS BENEFICIADAS CON SUBSIDIOS EN EDUCACION ASIGNADOS</v>
          </cell>
        </row>
        <row r="966">
          <cell r="B966" t="str">
            <v>1000I252 FAMILIAS DESPLAZADAS BENEFICIADAS CON SUBSIDIOS DE ALOJAMIENTO TEMPORAL ENTREGADOS</v>
          </cell>
        </row>
        <row r="967">
          <cell r="B967" t="str">
            <v>1000I253 FAMILIAS DESPLAZADAS QUE RECIBEN KITS DE ASEO</v>
          </cell>
        </row>
        <row r="968">
          <cell r="B968" t="str">
            <v>1000I254 PERSONAS DESPLAZADAS MENORES DE 18 AÑOS BENEFICIADAS CON ACTIVIDADES CULTURALES Y/O RECREATIVAS CON APOYO PSICOSOCIAL</v>
          </cell>
        </row>
        <row r="969">
          <cell r="B969" t="str">
            <v>1000I255 CUPOS ESCOLARES PARA PERSONAS DESPLAZADAS EN EDAD ESCOLAR</v>
          </cell>
        </row>
        <row r="970">
          <cell r="B970" t="str">
            <v>1000I256 FAMILIAS DESPLAZADAS AFILIADAS AL REGIMEN SUBSIDIADO DE SALUD</v>
          </cell>
        </row>
        <row r="971">
          <cell r="B971" t="str">
            <v>1000I257 UNIDADES DE ATENCION Y ORIENTACION, UAO CONFORMADOS Y FUNCIONANDO</v>
          </cell>
        </row>
        <row r="972">
          <cell r="B972" t="str">
            <v>1000I258 COMITES MUNICIPALES Y DEPARTAMENTALES DE ATENCION A LA POBLACION DESPLAZADA FUNCIONANDO</v>
          </cell>
        </row>
        <row r="973">
          <cell r="B973" t="str">
            <v>1000I259 FAMILIAS DESPLAZADAS REGISTRADAS EN EL SUR</v>
          </cell>
        </row>
        <row r="974">
          <cell r="B974" t="str">
            <v>1000I260 ACUERDOS HUMANITARIOS FIRMADOS CON GRUPOS AL MARGEN DE LEY</v>
          </cell>
        </row>
        <row r="975">
          <cell r="B975" t="str">
            <v>1000I261 POBLACION DESVINCULADA DEL CONFLICTO ARMADO</v>
          </cell>
        </row>
        <row r="976">
          <cell r="B976" t="str">
            <v>1000I262 MUNICIPIOS CON PLANES LOCALES DE PREVENCION DE ACCIDENTES POR MINAS ANTIPERSONALES, MAP.</v>
          </cell>
        </row>
        <row r="977">
          <cell r="B977" t="str">
            <v>1000I263 ATENCION A VICTIMAS DE MINAS ANTIPERSONALES, MAP</v>
          </cell>
        </row>
        <row r="978">
          <cell r="B978" t="str">
            <v>1000I264 CASOS IMPULSADOS EN EL COMITE ESPECIAL DE IMPULSO A CASOS GRAVES DE VIOLACION DE DERECHOS HUMANOS</v>
          </cell>
        </row>
        <row r="979">
          <cell r="B979" t="str">
            <v>1000I265 LEYES APROBADAS Y SANCIONADAS CONTRA LA VIOLACION DE DERECHOS HUMANOS</v>
          </cell>
        </row>
        <row r="980">
          <cell r="B980" t="str">
            <v>1000I266 PROYECTOS LEY CONTRA LA VIOLACION DE DERECHOS HUMANOS CON DEBATE EN EL CONGRESO</v>
          </cell>
        </row>
        <row r="981">
          <cell r="B981" t="str">
            <v>1000I267 DECRETOS EXPEDIDOS</v>
          </cell>
        </row>
        <row r="982">
          <cell r="B982" t="str">
            <v>1000I268 DIRECTIVAS PRESIDENCIALES EXPEDIDAS</v>
          </cell>
        </row>
        <row r="983">
          <cell r="B983" t="str">
            <v>1000I269 INFORMES PRESENTADOS ANTE ORGANISMOS INTERNACIONALES</v>
          </cell>
        </row>
        <row r="984">
          <cell r="B984" t="str">
            <v>1000I270 PUBLICACIONES SOBRE DIFERENTES TEMAS DDHH ELABORADAS Y DISTRIBUIDAS</v>
          </cell>
        </row>
        <row r="985">
          <cell r="B985" t="str">
            <v>1000I271 EJEMPLARES DISTRIBUIDOS SOBRE INVESTIGACIONES</v>
          </cell>
        </row>
        <row r="986">
          <cell r="B986" t="str">
            <v>1000I272 EMISORAS RADIALES COMUNITARIAS CON PROGRAMAS DE DERECHOS HUMANOS DIFUNDIDOS</v>
          </cell>
        </row>
        <row r="987">
          <cell r="B987" t="str">
            <v>1000I273 CANALES REGIONALES CON PROGRAMAS DE DERECHOS HUMANOS</v>
          </cell>
        </row>
        <row r="988">
          <cell r="B988" t="str">
            <v>1000I274 ENCUENTROS REALIZADOS ENTRE SOCIEDAD CIVIL - GOBIERNO Y FFPP</v>
          </cell>
        </row>
        <row r="989">
          <cell r="B989" t="str">
            <v>1000I275 EFECTIVOS DE LA FUERZA PUBLICA, FP CAPACITADOS ESPECIALIZADOS EN DERECHOS HUMANOS, DH</v>
          </cell>
        </row>
        <row r="990">
          <cell r="B990" t="str">
            <v>1000I276 PROYECTO PEDAGOGICO EN MATERIA DE DERECHOS HUMANOS, DH Y DERECHO INTERNACIONAL HUMANITARIO, DIH</v>
          </cell>
        </row>
        <row r="991">
          <cell r="B991" t="str">
            <v>1000I277 OBSERVATORIO DE DERECHOS HUMANOS, DH Y DEL DERECHO INTERNACIONAL HUMANITARIO DIH</v>
          </cell>
        </row>
        <row r="992">
          <cell r="B992" t="str">
            <v>1000I278 DEPARTAMENTOS CON EL COMPONENTE DE DERECHOS HUMANOS, DH EN EL PLAN DE DESARROLLO</v>
          </cell>
        </row>
        <row r="993">
          <cell r="B993" t="str">
            <v>1000I279 MUNICIPIOS CON EL COMPONENTE DE DERECHOS HUMANOS, DH EN EL PLAN DE DESARROLLO</v>
          </cell>
        </row>
        <row r="994">
          <cell r="B994" t="str">
            <v>1000I280 CASOS DE VIOLACIONES DE DERECHOS LABORALES TRAMITADOS</v>
          </cell>
        </row>
        <row r="995">
          <cell r="B995" t="str">
            <v>1000I281 PROMOTORES DE DERECHOS HUMANOS FORMADOS</v>
          </cell>
        </row>
        <row r="996">
          <cell r="B996" t="str">
            <v>1000I282 PUBLICACIONES GUIAS SOBRE DERECHOS HUMANOS</v>
          </cell>
        </row>
        <row r="997">
          <cell r="B997" t="str">
            <v>1000I283 BASES DE DATOS CONCERTADA SOBRE VIOLACIONES AL DERECHO A LA VIDA DE LOS TRABAJADORES Y DIRIGENTES SINDICALES</v>
          </cell>
        </row>
        <row r="998">
          <cell r="B998" t="str">
            <v>1000I284 RECURSOS ASIGNADOS PARA ASISTENCIA HUMANITARIA</v>
          </cell>
        </row>
        <row r="999">
          <cell r="B999" t="str">
            <v>1000I285 RECURSOS ASIGNADOS PARA ALERTAS TEMPRANAS</v>
          </cell>
        </row>
        <row r="1000">
          <cell r="B1000" t="str">
            <v>1000I286 RECURSOS ASIGNADOS PARA COFINANCIACION DE: TIERRAS, RETORNOS, PROYECTOS PRODUCTIVOS.</v>
          </cell>
        </row>
        <row r="1001">
          <cell r="B1001" t="str">
            <v>1000I287 RECURSOS ASIGNADOS PARA APOYO ADQUISICION TIERRAS NIVEL NACIONAL.</v>
          </cell>
        </row>
        <row r="1002">
          <cell r="B1002" t="str">
            <v>1000I288 RECURSOS ASIGNADOS PARA ALIANZAS ESTRATEGICAS A NIVEL NACIONAL.</v>
          </cell>
        </row>
        <row r="1003">
          <cell r="B1003" t="str">
            <v>1000I289 RECURSOS ASIGNADOS PARA EL PROGRAMA "HAZ PAZ".</v>
          </cell>
        </row>
        <row r="1004">
          <cell r="B1004" t="str">
            <v>1000I290 RECURSOS ASIGNADOS PARA EL PROGRAMA "CULTURA PARA LA PAZ".</v>
          </cell>
        </row>
        <row r="1005">
          <cell r="B1005" t="str">
            <v>1000I291 RECURSOS ASIGNADOS PARA EDUCACION RURAL.</v>
          </cell>
        </row>
        <row r="1006">
          <cell r="B1006" t="str">
            <v>1000I292 RECURSOS ASIGNADOS PARA ELIMINACION MINAS ANTIPERSONALES, MAP.</v>
          </cell>
        </row>
        <row r="1007">
          <cell r="B1007" t="str">
            <v>1000I293 RECURSOS ASIGNADOS PARA ATENCION VICTIMAS NIVEL NACIONAL.</v>
          </cell>
        </row>
        <row r="1008">
          <cell r="B1008" t="str">
            <v>1000I294 RECURSOS ASIGNADOS PARA INVESTIGACION DE CASOS EN DERECHO HUMANITARIO, DH Y DERECHO INTERNACIONAL HUMANITARIO, DIH.</v>
          </cell>
        </row>
        <row r="1009">
          <cell r="B1009" t="str">
            <v>1000I295 RECURSOS ASIGNADOS PARA OBSERVATORIO DERECHOS HUMANOS, DH.</v>
          </cell>
        </row>
        <row r="1010">
          <cell r="B1010" t="str">
            <v>1000I296 RECURSOS ASIGNADOS PARA PROMOTORES DE DERECHOS HUMANOS, DH,.</v>
          </cell>
        </row>
        <row r="1011">
          <cell r="B1011" t="str">
            <v>1000I297 RECURSOS ASIGNADOS PARA ACUERDOS HUMANITARIOS NIVEL NACIONAL.</v>
          </cell>
        </row>
        <row r="1012">
          <cell r="B1012" t="str">
            <v>1000I301 PARTICIPACION CIUDADANA EN EVENTOS REALIZADOS</v>
          </cell>
        </row>
        <row r="1013">
          <cell r="B1013" t="str">
            <v>1000I302 CRECIMIENTO DE LAS EXPORTACIONES (PUEDE TOMARSE EN PESOS O EN TONELADAS DE PRODUCTO EXPORTADO)</v>
          </cell>
        </row>
        <row r="1014">
          <cell r="B1014" t="str">
            <v>1000I303 COBERTURA DEL PROGRAMA PLAN CARIBE EN LA REGION CARIBE</v>
          </cell>
        </row>
        <row r="1015">
          <cell r="B1015" t="str">
            <v>1000I304 PROYECTOS MEJORADOS EN CALIDAD DE INFORMACION</v>
          </cell>
        </row>
        <row r="1016">
          <cell r="B1016" t="str">
            <v>1000I305 IMPLEMENTACION HERRAMIENTAS PARA EL DESARROLLO TERRITORIAL</v>
          </cell>
        </row>
        <row r="1017">
          <cell r="B1017" t="str">
            <v>1000I306 PARTICIPACION CIUDADANA EN EVENTOS REALIZADOS</v>
          </cell>
        </row>
        <row r="1018">
          <cell r="B1018" t="str">
            <v>1000I307 PARTICIPACION DE LA INVERSION PRIVADA EN INFRAESTRUCTURA DE MINAS Y ENERGIA</v>
          </cell>
        </row>
        <row r="1019">
          <cell r="B1019" t="str">
            <v>1000I308 DENSIDAD TELEFONICA (POR CADA 100 HABITANTES)</v>
          </cell>
        </row>
        <row r="1020">
          <cell r="B1020" t="str">
            <v>1000I309 CALIDAD DE LOS SERVICIOS DE APOYO</v>
          </cell>
        </row>
        <row r="1021">
          <cell r="B1021" t="str">
            <v>1000I310 DIFUSION DE LAS PUBLICACIONES</v>
          </cell>
        </row>
        <row r="1022">
          <cell r="B1022" t="str">
            <v>1000I311 FUNCIONARIOS BENEFICIADOS</v>
          </cell>
        </row>
        <row r="1023">
          <cell r="B1023" t="str">
            <v>1000I312 FUNCIONARIOS CAPACITADOS</v>
          </cell>
        </row>
        <row r="1024">
          <cell r="B1024" t="str">
            <v>1000I313 DEPURACION (REVISION) CUENTA ANTICIPOS A TERCEROS</v>
          </cell>
        </row>
        <row r="1025">
          <cell r="B1025" t="str">
            <v>1000I314 ASESORIAS BRINDADAS</v>
          </cell>
        </row>
        <row r="1026">
          <cell r="B1026" t="str">
            <v>1000I401 COBERTURA DE INFORMACION DECADACTILAR</v>
          </cell>
        </row>
        <row r="1027">
          <cell r="B1027" t="str">
            <v>1000I402 ANALISIS DE INTELIGENCIA (MONITOREO, PROGRAMACION, SEGUIMIENTO, AYANAMIENTOS, OPERATIVOS DE INTELIGENCIA, ETC) REALIZADOS PARA PREVENIR ACCIONES DE GRUPOS AL MARGEN DE LA LEY</v>
          </cell>
        </row>
        <row r="1028">
          <cell r="B1028" t="str">
            <v>1000I403 TIEMPO DE RESPUESTA EN EL SERVICIO</v>
          </cell>
        </row>
        <row r="1029">
          <cell r="B1029" t="str">
            <v>1000I404 DICTAMENES PERICIALES (ACTIVIDADES REALIZADAS POR UN PERITO, PERITAJE)</v>
          </cell>
        </row>
        <row r="1030">
          <cell r="B1030" t="str">
            <v>1000I405 FUNCIONARIOS BENEFICIADOS CON ADECUACIONES</v>
          </cell>
        </row>
        <row r="1031">
          <cell r="B1031" t="str">
            <v>1000I406 COBERTURA A PERSONAS PROTEGIDAS</v>
          </cell>
        </row>
        <row r="1032">
          <cell r="B1032" t="str">
            <v>1000I407 USUARIOS ATENDIDOS CON SERVICIOS DE SISTEMATIZACION</v>
          </cell>
        </row>
        <row r="1033">
          <cell r="B1033" t="str">
            <v>1000I408 COBERTURA DE FUNCIONARIOS CON EQUIPOS DE COMUNICACION</v>
          </cell>
        </row>
        <row r="1034">
          <cell r="B1034" t="str">
            <v>1000I409 TIEMPO DE RESPUESTA EN EL SERVICIO</v>
          </cell>
        </row>
        <row r="1035">
          <cell r="B1035" t="str">
            <v>1000I501 MEJORAMIENTO DE LAS CONDICIONES DE TRABAJO</v>
          </cell>
        </row>
        <row r="1036">
          <cell r="B1036" t="str">
            <v>1000I501 FINANCIACION GASTOS FUNCIONAMIENTO DE LOS MUNICIPIOS</v>
          </cell>
        </row>
        <row r="1037">
          <cell r="B1037" t="str">
            <v>1000I502 COBERTURA DE SERVICIOS TECNOLOGICOS</v>
          </cell>
        </row>
        <row r="1038">
          <cell r="B1038" t="str">
            <v>1000I502 FINANCIACION GASTOS DE FUNCIONAMIENTO DE LOS DEPARTAMENTOS</v>
          </cell>
        </row>
        <row r="1039">
          <cell r="B1039" t="str">
            <v>1000I503 PARTICIPACION DE LA INVERSION MUNICIPAL EN LA INVERSION TOTAL NACIONAL</v>
          </cell>
        </row>
        <row r="1040">
          <cell r="B1040" t="str">
            <v>1000I504 PARTICIPACION DE LOS INGRESOS TRIBUTARIOS MUNICIPALES EN EL TOTAL DE INGRESOS TRIBUTARIOS NACIONALES</v>
          </cell>
        </row>
        <row r="1041">
          <cell r="B1041" t="str">
            <v>1000I505 INVERSION REAL MUNICIPAL</v>
          </cell>
        </row>
        <row r="1042">
          <cell r="B1042" t="str">
            <v>1000I506 INVERSION REAL DEPARTAMENTAL</v>
          </cell>
        </row>
        <row r="1043">
          <cell r="B1043" t="str">
            <v>1000I507 PARTICIPACION DE LA INVERSION TERRITORIAL MUNICIPAL EN EL GASTO TERRITORIAL MUNICIPAL</v>
          </cell>
        </row>
        <row r="1044">
          <cell r="B1044" t="str">
            <v>1000I508 INGRESOS TRIBUTARIOS REALES MUNICIPALES</v>
          </cell>
        </row>
        <row r="1045">
          <cell r="B1045" t="str">
            <v>1000I509 GASTOS DE FUNCIONAMIENTO REAL DE LOS MUNICIPIOS</v>
          </cell>
        </row>
        <row r="1046">
          <cell r="B1046" t="str">
            <v>1000I510 TRANSFERENCIAS NACIONALES REALES (SITUADO FISCAL Y PARTICIPACIONES MUNICIPALES)</v>
          </cell>
        </row>
        <row r="1047">
          <cell r="B1047" t="str">
            <v>1000I511 TRANSFERENCIAS NACIONALES REALES (SITUADO FISCAL, FOSYGA, FCEE, FONDO NACIONAL DE REGALIAS, PRESUPUESTO NACIONAL Y PARTICIPACIONES MUNICIPALES)</v>
          </cell>
        </row>
        <row r="1048">
          <cell r="B1048" t="str">
            <v>1000I512 TASA DE DEPENDENCIA CON RESPECTO A TRANSFERENCIAS NACIONALES</v>
          </cell>
        </row>
        <row r="1049">
          <cell r="B1049" t="str">
            <v>1000I513 DEFICIT FISCAL MUNICIPAL COMO PORCENTAJE DEL PIB</v>
          </cell>
        </row>
        <row r="1050">
          <cell r="B1050" t="str">
            <v>1000I514 DEFICIT FISCAL DEPARTAMENTAL COMO PORCENTAJE  DEL PIB</v>
          </cell>
        </row>
        <row r="1051">
          <cell r="B1051" t="str">
            <v>1000I515 DEFICIT FISCAL DISTRITAL COMO PORCENTAJE DEL PIB</v>
          </cell>
        </row>
        <row r="1052">
          <cell r="B1052" t="str">
            <v>1000I516 ENDEUDAMIENTO MUNICIPAL COMO PORCENTAJE DEL PIB</v>
          </cell>
        </row>
        <row r="1053">
          <cell r="B1053" t="str">
            <v>1000I517 ENDEUDAMIENTO DEPARTAMENTAL COMO PORCENTAJE DEL PIB (SOLO SALDO DE LA DEUDA COMERCIAL CON LA BANCA INTERNA)</v>
          </cell>
        </row>
        <row r="1054">
          <cell r="B1054" t="str">
            <v>1000I518 ENDEUDAMIENTO DISTRITAL COMO PORCENTAJE DEL PIB</v>
          </cell>
        </row>
        <row r="1055">
          <cell r="B1055" t="str">
            <v>1000I519 CUMPLIMIENTO DE LA ASIGNACION SECTORIAL ESTABLECIDA EN LA LEY PARA LA ASIGNACION DE  LAS TRANSFERENCIAS. SECTOR EDUCACION</v>
          </cell>
        </row>
        <row r="1056">
          <cell r="B1056" t="str">
            <v>1000I520 CUMPLIMIENTO DE LA ASIGNACION SECTORIAL ESTABLECIDA EN LA LEY PARA LA ASIGNACION DE  LAS TRANSFERENCIAS SECTOR SALUD</v>
          </cell>
        </row>
        <row r="1057">
          <cell r="B1057" t="str">
            <v>1000I521 CUMPLIMIENTO DE LA ASIGNACION SECTORIAL ESTABLECIDA EN LA LEY PARA LA ASIGNACION DE  LAS TRANSFERENCIAS SECTOR SERVICIOS BASICOS</v>
          </cell>
        </row>
        <row r="1058">
          <cell r="B1058" t="str">
            <v>1000I522 INGRESOS TRIBUTARIOS MUNICIPALES PER CAPITA MUNICIPALES</v>
          </cell>
        </row>
        <row r="1059">
          <cell r="B1059" t="str">
            <v>1000I523 PAGO DE INTERESES MUNICIPALES</v>
          </cell>
        </row>
        <row r="1060">
          <cell r="B1060" t="str">
            <v>1000I524 PAGO DE INTERESES DEPARTAMENTALES</v>
          </cell>
        </row>
        <row r="1061">
          <cell r="B1061" t="str">
            <v>1000I525 SERVICIO DE LA DEUDA MUNICIPAL</v>
          </cell>
        </row>
        <row r="1062">
          <cell r="B1062" t="str">
            <v>1000I526 SERVICIO DE LA DEUDA DEPARTAMENTAL</v>
          </cell>
        </row>
        <row r="1063">
          <cell r="B1063" t="str">
            <v>1000I527 EQUIDAD EN LA DISTRIBUCION DE LAS TRANSFERENCIAS INTERGUBERNAMENTALES HACIA ENTIDADES TERRITORIALES</v>
          </cell>
        </row>
        <row r="1064">
          <cell r="B1064" t="str">
            <v>1000I528 TRANSFERENCIAS POR POBRE (INCLUYE REAFOROS EN LA VIGENCIA QUE SE GIRARON)</v>
          </cell>
        </row>
        <row r="1065">
          <cell r="B1065" t="str">
            <v>1000I529 METODOLOGIA PERMANENTE DE EVALUACION DESARROLLADA</v>
          </cell>
        </row>
        <row r="1066">
          <cell r="B1066" t="str">
            <v>1000I530 METODOLOGIAS PARA LA EVALUACION Y SEGUIMIENTO DESARROLLADAS</v>
          </cell>
        </row>
        <row r="1067">
          <cell r="B1067" t="str">
            <v>1000I531 INFORMES DE EVALUACION DE LA GESTION DE LAS ENTIDADES TERRITORIALES PUBLICADOS</v>
          </cell>
        </row>
        <row r="1068">
          <cell r="B1068" t="str">
            <v>1000I532 INSTRUMENTOS PARA LA CONSTITUCION DE LA AREAS DE DESARROLLO TERRITORIAL Y OTROS ARTICULOS CONSTITUCIONALES SOBRE ORDENAMIENTO APROBADOS</v>
          </cell>
        </row>
        <row r="1069">
          <cell r="B1069" t="str">
            <v>1000I533 ENTIDADES DEL ORDEN NACIONAL QUE HAN IMPLEMENTADO COMO MINIMO UNA DE LAS HERRAMIENTAS CONTRA LA CORRUPCION</v>
          </cell>
        </row>
        <row r="1070">
          <cell r="B1070" t="str">
            <v>1000I534 ENTIDADES QUE HAN MEJORADO AL MENOS UN PROCESO Y PUBLICAN SUS RESULTADOS</v>
          </cell>
        </row>
        <row r="1071">
          <cell r="B1071" t="str">
            <v>1000I535 ENTIDADES DEL ORDEN TERRITORIAL QUE HAN IMPLEMENTADO COMO MINIMO UNA DE LAS HERRAMIENTAS CONTRA LA CORRUPCION</v>
          </cell>
        </row>
        <row r="1072">
          <cell r="B1072" t="str">
            <v>1000I536 ENTIDADES DEL ORDEN TERRITORIAL QUE HAN MEJORADO AL MENOS UN PROCESO Y PUBLICAN SUS RESULTADOS</v>
          </cell>
        </row>
        <row r="1073">
          <cell r="B1073" t="str">
            <v>1000I537 MUNICIPIOS QUE SE HAN CERTIFICADO EN LA NORMA DE EFICIENCIA Y TRANSPARENCIA</v>
          </cell>
        </row>
        <row r="1074">
          <cell r="B1074" t="str">
            <v>1000I538 GOBERNACIONES QUE SE HAN CERTIFICADO EN LA NORMA DE EFICIENCIA Y TRANSPARENCIA</v>
          </cell>
        </row>
        <row r="1075">
          <cell r="B1075" t="str">
            <v>1000I539 NIÑOS Y JOVENES PARTICIPES EN EL TALLER DE MALOKA EN EL TEMA DE CONTROL SOCIAL</v>
          </cell>
        </row>
        <row r="1076">
          <cell r="B1076" t="str">
            <v>1000I540 VISITAS A MUNICIPIOS POR LAS PATRULLAS VOLADORAS PARA LA VIGILANCIA DEL SECTOR SALUD</v>
          </cell>
        </row>
        <row r="1077">
          <cell r="B1077" t="str">
            <v>1000I541 EXPEDIENTES DE PENSIONES REPORTADOS A ENTIDADES DE CONTROL EN CASOS CON ANALISIS DE IRREGULARIDADES</v>
          </cell>
        </row>
        <row r="1078">
          <cell r="B1078" t="str">
            <v>1000I542 DENUNCIAS ANALIZADAS Y SUSTANCIADAS PARA SER TRASLADADAS A LOS ORGANISMOS COMPETENTES</v>
          </cell>
        </row>
        <row r="1079">
          <cell r="B1079" t="str">
            <v>1000I543 MEDIDAS DE ASEGURAMIENTO PROFERIDAS POR DENUNCIAS JUDICIALIZADAS</v>
          </cell>
        </row>
        <row r="1080">
          <cell r="B1080" t="str">
            <v>1000I544 SANCIONES FISCALES Y DISCIPLINARIAS PROFERIDAS</v>
          </cell>
        </row>
        <row r="1081">
          <cell r="B1081" t="str">
            <v>1000I545 INVESTIGACIONES ABIERTAS POR LA FISCALIA</v>
          </cell>
        </row>
        <row r="1082">
          <cell r="B1082" t="str">
            <v>1000I546 MEDIDAS DE ASEGURAMIENTO PROFERIDAS POR LA FISCALIA GENERAL</v>
          </cell>
        </row>
        <row r="1083">
          <cell r="B1083" t="str">
            <v>11000000 SECTOR AGROPECUARIO</v>
          </cell>
        </row>
        <row r="1084">
          <cell r="B1084" t="str">
            <v>1100I001 INGRESOS DE LOS CAMPESINOS CON LA APLICACION DE UN PROGRAMA ESPECIFICO (PROAGRO)</v>
          </cell>
        </row>
        <row r="1085">
          <cell r="B1085" t="str">
            <v>1100I002 PRODUCTIVIDAD AGRICOLA EN UN PRODUCTO ESPECIFICO</v>
          </cell>
        </row>
        <row r="1086">
          <cell r="B1086" t="str">
            <v>1100I003 FAMILIAS QUE SE BENEFICIAN CON SISTEMA DE RIEGO</v>
          </cell>
        </row>
        <row r="1087">
          <cell r="B1087" t="str">
            <v>1100I004 EXPORTACIONES AGRICOLAS REGIONALES POR PRODUCTO</v>
          </cell>
        </row>
        <row r="1088">
          <cell r="B1088" t="str">
            <v>1100I005 COSECHAS PERDIDAS</v>
          </cell>
        </row>
        <row r="1089">
          <cell r="B1089" t="str">
            <v>1100I006 COSTOS DE PRODUCCION PROMEDIO POR HECTAREA TECNIFICADA</v>
          </cell>
        </row>
        <row r="1090">
          <cell r="B1090" t="str">
            <v>1100I007 PLANTACIONES ATACADAS POR PLAGAS AGRICOLAS TRADICIONALES</v>
          </cell>
        </row>
        <row r="1091">
          <cell r="B1091" t="str">
            <v>1100I008 INVESTIGACION EN DESARROLLO DE PRODUCTOS AGROECOLOGICOS</v>
          </cell>
        </row>
        <row r="1092">
          <cell r="B1092" t="str">
            <v>1100I009 EXPORTACIONES DE PRODUCTOS AGROECOLOGICOS</v>
          </cell>
        </row>
        <row r="1093">
          <cell r="B1093" t="str">
            <v>1100I010 COBERTURA DE AREA DESTINADA PARA COMUNIDADES INDIGENAS</v>
          </cell>
        </row>
        <row r="1094">
          <cell r="B1094" t="str">
            <v>1100I011 COBERTURA DE AREA TITULADA Y LEGALIZADA A COLONOS</v>
          </cell>
        </row>
        <row r="1095">
          <cell r="B1095" t="str">
            <v>1100I012 COBERTURA DE COLONOS BENEFICIADOS CON LA TITULACION DE TIERRAS</v>
          </cell>
        </row>
        <row r="1096">
          <cell r="B1096" t="str">
            <v>1100I013 COBERTURA POBLACIONAL INDIGENA BENEFICIADA CON LA TITULACION DE TIERRAS</v>
          </cell>
        </row>
        <row r="1097">
          <cell r="B1097" t="str">
            <v>1100I014 TITULACION COLECTIVA EN EL RECONOCIMIENTO LEGAL DE LOS TERRITORIOS BALDIOS EN COMUNIDADES AFRO COLOMBIANA</v>
          </cell>
        </row>
        <row r="1098">
          <cell r="B1098" t="str">
            <v>1100I015 ENTES TERRITORIALES Y ORGANIZACIONES BENEFICIABAS</v>
          </cell>
        </row>
        <row r="1099">
          <cell r="B1099" t="str">
            <v>1100I016 EXPORTACIONES PESQUERAS</v>
          </cell>
        </row>
        <row r="1100">
          <cell r="B1100" t="str">
            <v>1100I017 FAMILIAS BENEFICIADAS</v>
          </cell>
        </row>
        <row r="1101">
          <cell r="B1101" t="str">
            <v>1100I018 FAMILIAS BENEFICIADAS CON LA CONSTRUCCION DISTRITOS PEQUEÑA IRRIGACION</v>
          </cell>
        </row>
        <row r="1102">
          <cell r="B1102" t="str">
            <v>1100I019 FAMILIAS BENEFICIADAS CON CAPACITACION</v>
          </cell>
        </row>
        <row r="1103">
          <cell r="B1103" t="str">
            <v>1100I020 FAMILIAS BENEFICIADAS CON REHABILITACION Y/O COMPLEMENTACION DE OBRAS DE ADECUACION DE TIERRAS</v>
          </cell>
        </row>
        <row r="1104">
          <cell r="B1104" t="str">
            <v>1100I021 AREA BENEFICIADA CON CONSTRUCCION DISTRITOS PEQUEÑA IRRIGACION</v>
          </cell>
        </row>
        <row r="1105">
          <cell r="B1105" t="str">
            <v>1100I022 AREA BENEFICIADA CON LA REHABILITACION Y/O COMPLEMENTACION</v>
          </cell>
        </row>
        <row r="1106">
          <cell r="B1106" t="str">
            <v>1100I023 AREA CON  FACTIBILIDAD</v>
          </cell>
        </row>
        <row r="1107">
          <cell r="B1107" t="str">
            <v>1100I024 AREA CON DISEÑOS DETALLADOS</v>
          </cell>
        </row>
        <row r="1108">
          <cell r="B1108" t="str">
            <v>1100I025 HECTAREAS CON ESTUDIOS Y DISEÑOS</v>
          </cell>
        </row>
        <row r="1109">
          <cell r="B1109" t="str">
            <v>1100I026 AREA REFORESTADA</v>
          </cell>
        </row>
        <row r="1110">
          <cell r="B1110" t="str">
            <v>1100I027 INGRESOS DE MICROEMPRESARIOS</v>
          </cell>
        </row>
        <row r="1111">
          <cell r="B1111" t="str">
            <v>1100I028 INGRESOS DE PRODUCTORES VINCULADOS EN LAS ALIANZAS</v>
          </cell>
        </row>
        <row r="1112">
          <cell r="B1112" t="str">
            <v>1100I029 INGRESOS DE PRODUCCION AGROPECUARIA</v>
          </cell>
        </row>
        <row r="1113">
          <cell r="B1113" t="str">
            <v>1100I030 TONELADAS DE PRODUCTOS CON INCENTIVOS A LA COMERCIALIZACION</v>
          </cell>
        </row>
        <row r="1114">
          <cell r="B1114" t="str">
            <v>1100I031 VIVIENDAS CONSTRUIDAS</v>
          </cell>
        </row>
        <row r="1115">
          <cell r="B1115" t="str">
            <v>1100I032 PRODUCCION DE PRODUCTOS ESTABLECIDOS EN CADENAS PRODUCTIVAS</v>
          </cell>
        </row>
        <row r="1116">
          <cell r="B1116" t="str">
            <v>1100I033 PRODUCCION DE PRODUCTOS DE CADENAS A PARTIR DE INNOVACIONES TECNOLOGICAS</v>
          </cell>
        </row>
        <row r="1117">
          <cell r="B1117" t="str">
            <v>1100I034 OCUPACION DE COLONOS EN TERRITORIOS INDIGENAS</v>
          </cell>
        </row>
        <row r="1118">
          <cell r="B1118" t="str">
            <v>1100I035 CREDITOS NUEVOS OTORGADOS A CAMPESINOS</v>
          </cell>
        </row>
        <row r="1119">
          <cell r="B1119" t="str">
            <v>1100I036 ECORREGIONES CON PROGRAMAS DE DESARROLLO SOSTENIBLE</v>
          </cell>
        </row>
        <row r="1120">
          <cell r="B1120" t="str">
            <v>1100I037 FAMILIAS BENEFICIADAS CON LA RECUPERACION DEL RECURSO PESQUERO</v>
          </cell>
        </row>
        <row r="1121">
          <cell r="B1121" t="str">
            <v>1100I038 PROYECTOS DE PRODUCCION LIMPIA.</v>
          </cell>
        </row>
        <row r="1122">
          <cell r="B1122" t="str">
            <v>1100I039 PERDIDAS  EN LA PRODUCCION AGROPECUARIA</v>
          </cell>
        </row>
        <row r="1123">
          <cell r="B1123" t="str">
            <v>1100I040 PLANES DE ORDENAMIENTO TERRITORIAL, POTS,  QUE BENEFICIA A COMUNIDADES NEGRAS</v>
          </cell>
        </row>
        <row r="1124">
          <cell r="B1124" t="str">
            <v>1100I041 USO DE INFORMACION ENTREGADA</v>
          </cell>
        </row>
        <row r="1125">
          <cell r="B1125" t="str">
            <v>1100I042 PREDIOS REACTIVADOS ADQUIRIDOS A PARTIR DE LA LEY 160/94</v>
          </cell>
        </row>
        <row r="1126">
          <cell r="B1126" t="str">
            <v>1100I043 CONFLICTOS ASOCIADOS CON LA TITULACION COLECTIVA DE TIERRAS A COMUNIDADES NEGRAS</v>
          </cell>
        </row>
        <row r="1127">
          <cell r="B1127" t="str">
            <v>1100I044 SATISFACCION DEMANDA DE TIERRAS</v>
          </cell>
        </row>
        <row r="1128">
          <cell r="B1128" t="str">
            <v>1100I045 TITULACION COLECTIVA DE TIERRAS A COMUNIDADES NEGRAS COMO ESTRATEGIA DE  CONSERVACION DEL MEDIO AMBIENTE</v>
          </cell>
        </row>
        <row r="1129">
          <cell r="B1129" t="str">
            <v>1100I046 EXPORTACIONES AGROPECUARIAS NO RECHAZADAS EN PAISES COMPRADORES POR ESTADO SANITARIO INDESEABLE</v>
          </cell>
        </row>
        <row r="1130">
          <cell r="B1130" t="str">
            <v>1100I047 VALOR DE LA PARTICIPACION DEL INCENTIVO PARA LA CAPITALIZACION RURAL, ICR PAGADO SOBRE TOTAL DEL VALOR DE CREDITOS ORDINARIO PARA INVERSION OTORGADOS</v>
          </cell>
        </row>
        <row r="1131">
          <cell r="B1131" t="str">
            <v>1100I048 INCENTIVO PARA LA CAPITALIZACION RURAL, ICR PAGADO SOBRE TOTAL DEL CREDITO ORDINARIO PARA INVERSION EN EL TOTAL DE PROYECTOS</v>
          </cell>
        </row>
        <row r="1132">
          <cell r="B1132" t="str">
            <v>1100I049 NRO DE HECTAREAS CULTIVADAS CON PRODUCTOS INCLUIDOS EN CADENAS PRODUCTIVAS</v>
          </cell>
        </row>
        <row r="1133">
          <cell r="B1133" t="str">
            <v>1100I051 NRO DE NUEVAS EMPRESAS PESQUERAS</v>
          </cell>
        </row>
        <row r="1134">
          <cell r="B1134" t="str">
            <v>1100I053 PRODUCTO INTERNO BRUTO</v>
          </cell>
        </row>
        <row r="1135">
          <cell r="B1135" t="str">
            <v>1100I054 PRODUCCION DE LOS CULTIVOS PERMANENTES Y/O TRANSITORIOS</v>
          </cell>
        </row>
        <row r="1136">
          <cell r="B1136" t="str">
            <v>1100I055 PRODUCCION CULTIVOS PROYECTO</v>
          </cell>
        </row>
        <row r="1137">
          <cell r="B1137" t="str">
            <v>1100I056 INVERSION REQUERIDA PARA MEJORAR LA PRODUCCION</v>
          </cell>
        </row>
        <row r="1138">
          <cell r="B1138" t="str">
            <v>1100I057 INGRESO NACIONAL NETO A COSTO DE LOS FACTORES</v>
          </cell>
        </row>
        <row r="1139">
          <cell r="B1139" t="str">
            <v>1100I058 INGRESO DE LA POBLACION AREA DE ESTUDIO</v>
          </cell>
        </row>
        <row r="1140">
          <cell r="B1140" t="str">
            <v>1100I059 PARTICIPACION INGRESO POBLACION PROYECTO</v>
          </cell>
        </row>
        <row r="1141">
          <cell r="B1141" t="str">
            <v>1100I060 TASA DE DESEMPLEO EN EL SECTOR AGROPECUARIO</v>
          </cell>
        </row>
        <row r="1142">
          <cell r="B1142" t="str">
            <v>1100I061 INVERSION REQUERIDA PARA LA GENERACION DE EMPLEO EN EL SECTOR AGROPECUARIO</v>
          </cell>
        </row>
        <row r="1143">
          <cell r="B1143" t="str">
            <v>1100I062 BALANZA COMERCIAL</v>
          </cell>
        </row>
        <row r="1144">
          <cell r="B1144" t="str">
            <v>1100I063 VARIACION DE LAS EXPORTACIONES DEL PRODUCTO GENERADO POR EL PROYECTO</v>
          </cell>
        </row>
        <row r="1145">
          <cell r="B1145" t="str">
            <v>1100I064 PARTICIPACION DEL PRODUCTO EN LAS EXPORTACIONES DEL SECTOR</v>
          </cell>
        </row>
        <row r="1146">
          <cell r="B1146" t="str">
            <v>1100I065 COBERTURA</v>
          </cell>
        </row>
        <row r="1147">
          <cell r="B1147" t="str">
            <v>1100I067 INVERSION REQUERIDA PARA AMPLIAR LA COBERTURA DE ATENCION</v>
          </cell>
        </row>
        <row r="1148">
          <cell r="B1148" t="str">
            <v>1100I068 VARIACION EN EL NRO DE ACCIONES EN LA ZONA DEL PROYECTO</v>
          </cell>
        </row>
        <row r="1149">
          <cell r="B1149" t="str">
            <v>1100I069 PARTICIPACION POR TIPO Y AREA DE CONFLICTO</v>
          </cell>
        </row>
        <row r="1150">
          <cell r="B1150" t="str">
            <v>1100I070 INVERSION EN LA SOLUCION DE CONFLICTOS</v>
          </cell>
        </row>
        <row r="1151">
          <cell r="B1151" t="str">
            <v>1100I071 TASA DE DESEMPLEO EN EL AREA DE EJECUCION DEL PROYECTO</v>
          </cell>
        </row>
        <row r="1152">
          <cell r="B1152" t="str">
            <v>1100I072 PARTICIPACION DEL EMPLEO GENERADO EN EL AREA DE EJECUCION DEL PROYECTO</v>
          </cell>
        </row>
        <row r="1153">
          <cell r="B1153" t="str">
            <v>1100I073 INVERSION EN LA GENERACION DE EMPLEO</v>
          </cell>
        </row>
        <row r="1154">
          <cell r="B1154" t="str">
            <v>1100I074 HECTAREAS CULTIVADAS CON PRODUCTOS INCLUIDOS EN CADENAS PRODUCTIVAS (PROAGRO)</v>
          </cell>
        </row>
        <row r="1155">
          <cell r="B1155" t="str">
            <v>1100I075 TONELADAS PRODUCIDAS PARA CONSUMO INTERNO  INCLUIDOS EN CADENAS PRODUCTIVAS (PROAGRO)</v>
          </cell>
        </row>
        <row r="1156">
          <cell r="B1156" t="str">
            <v>1100I076 TONELADAS EXPORTADAS DE PRODUCTOS INCLUIDOS EN CADENAS PRODUCTIVAS (PROAGRO)</v>
          </cell>
        </row>
        <row r="1157">
          <cell r="B1157" t="str">
            <v>1100I077 FAMILIAS CAMPESINAS BENEFICIADAS CON LA ADQUISICION DE TIERRAS</v>
          </cell>
        </row>
        <row r="1158">
          <cell r="B1158" t="str">
            <v>1100I078 HECTAREAS ENTREGADAS A CAMPESINOS</v>
          </cell>
        </row>
        <row r="1159">
          <cell r="B1159" t="str">
            <v>1100I079 FAMILIAS INDIGENAS BENEFICIADAS CON LA CONSTITUCION Y AMPLIACION DE RESGUARDOS</v>
          </cell>
        </row>
        <row r="1160">
          <cell r="B1160" t="str">
            <v>1100I080 HECTAREAS LEGALIZADAS A LAS COMUNIDADES INDIGENAS</v>
          </cell>
        </row>
        <row r="1161">
          <cell r="B1161" t="str">
            <v>1100I081 FAMILIAS DE COLONOS BENEFICIADAS CON LA LEGALIZACION DE BALDIOS</v>
          </cell>
        </row>
        <row r="1162">
          <cell r="B1162" t="str">
            <v>1100I082 HECTAREAS BALDIAS LEGALIZADAS A COLONOS</v>
          </cell>
        </row>
        <row r="1163">
          <cell r="B1163" t="str">
            <v>1100I083 FAMILIAS DE COMUNIDADES NEGRAS BENEFICIADAS CON LA TITILACION COLECTIVA</v>
          </cell>
        </row>
        <row r="1164">
          <cell r="B1164" t="str">
            <v>1100I084 HECTAREAS LEGALIZADAS COMUNIDADES NEGRAS</v>
          </cell>
        </row>
        <row r="1165">
          <cell r="B1165" t="str">
            <v>1100I085 ZONAS DE RESERVA CAMPESINA CONSTITUIDAS LEGALMENTE</v>
          </cell>
        </row>
        <row r="1166">
          <cell r="B1166" t="str">
            <v>1100I086 EMPLEOS DIRECTOS GENERADOS CON PROGRAMAS DE  REFORMA AGRARIA</v>
          </cell>
        </row>
        <row r="1167">
          <cell r="B1167" t="str">
            <v>1100I087 EMPLEOS GENERADOS CON PRODUCTOS INCLUIDOS EN CADENAS PRODUCTIVAS (PROAGRO)</v>
          </cell>
        </row>
        <row r="1168">
          <cell r="B1168" t="str">
            <v>1100I088 FAMILIAS BENEFICIADAS CON PROYECTOS DE CONSTRUCCION EN INFRAESTRUCTURA</v>
          </cell>
        </row>
        <row r="1169">
          <cell r="B1169" t="str">
            <v>1100I089 FAMILIAS BENEFICIADAS CON PROYECTOS DE MEJORAMIENTO DE INFRAESTRUCTURA</v>
          </cell>
        </row>
        <row r="1170">
          <cell r="B1170" t="str">
            <v>1100I090 FAMILIAS BENEFICIADAS CON SUBSIDIOS DE VIVIENDA SOCIAL RURAL</v>
          </cell>
        </row>
        <row r="1171">
          <cell r="B1171" t="str">
            <v>1100I091 VACUNACION CONTRA LA FIEBRE AFTOSA EN BOVINOS A NIVEL NACIONAL</v>
          </cell>
        </row>
        <row r="1172">
          <cell r="B1172" t="str">
            <v>1100I092 FOCOS DE AFTOSA EN EL PAIS (EXCLUYENDO COSTA  ATLANTICA, ANTIOQUIA Y ZONA NORTE DEL CHOCO)</v>
          </cell>
        </row>
        <row r="1173">
          <cell r="B1173" t="str">
            <v>1100I093 INSUMOS PECUARIOS QUE NO CUMPLEN CON LA CALIDAD OFRECIDA POR LOS PRODUCTORES DEL MUESTREO REALIZADO</v>
          </cell>
        </row>
        <row r="1174">
          <cell r="B1174" t="str">
            <v>1100I094 INSUMOS AGRICOLAS QUE NO CUMPLEN CON LA CALIDAD OFRECIDA POR PRODUCTORES CON RESPECTO A MUESTRAS ANALIZADAS</v>
          </cell>
        </row>
        <row r="1175">
          <cell r="B1175" t="str">
            <v>1100I095 PLANES DE ORDENAMIENTO Y MANEJO DE RECURSOS PESQUEROS FORMULADOS</v>
          </cell>
        </row>
        <row r="1176">
          <cell r="B1176" t="str">
            <v>1100I096 HECTAREAS REFORESTADAS CON CERTIFICADO DE INCENTIVO FORESTAL -CIF</v>
          </cell>
        </row>
        <row r="1177">
          <cell r="B1177" t="str">
            <v>1100I097 PARTICIPACION DE LOS PEQUEÑOS PRODUCTORES EN EL VALOR TOTAL DE LOS CREDITOS</v>
          </cell>
        </row>
        <row r="1178">
          <cell r="B1178" t="str">
            <v>1100I098 INDICE DE SINIESTRALIDAD DE CARTERA</v>
          </cell>
        </row>
        <row r="1179">
          <cell r="B1179" t="str">
            <v>1100I099 RECURSOS DESEMBOLSADOS A TRAVES DE CREDITOS ENTREGADOS POR LOS PROGRAMAS DE "INCENTIVO AL ALMACENAMIENTO" Y "COMPENSACION DEL PRECIO".</v>
          </cell>
        </row>
        <row r="1180">
          <cell r="B1180" t="str">
            <v>1100I100 TONELADAS DE ALGODON TRANSADAS CON LOS PROGRAMAS DE "INCENTIVO AL ALMACENAMIENTO" Y "COMPENSACIONES AL PRECIO"</v>
          </cell>
        </row>
        <row r="1181">
          <cell r="B1181" t="str">
            <v>1100I101 HECTAREAS ADECUADAS QUE SE INCORPORAN A LA PRODUCCION EN PEQUEÑA IRRIGACION</v>
          </cell>
        </row>
        <row r="1182">
          <cell r="B1182" t="str">
            <v>1100I102 PROYECTOS REHABILITADOS Y/O COMPLEMENTADOS PEQUEÑA IRRIGACION</v>
          </cell>
        </row>
        <row r="1183">
          <cell r="B1183" t="str">
            <v>1100I103 DISTRITOS DE MEDIANA Y GRAN IRRIGACION ENTREGADOS A LAS ASOCIACIONES DE USUARIOS</v>
          </cell>
        </row>
        <row r="1184">
          <cell r="B1184" t="str">
            <v>1100I104 FAMILIAS BENEFICIADAS CON LA REHABILITACION Y/O COMPLEMENTACION DE OBRAS EN PROYECTOS DE PEQUEÑA IRRIGACION</v>
          </cell>
        </row>
        <row r="1185">
          <cell r="B1185" t="str">
            <v>12000000 SECTOR SANEAMIENTO BASICO</v>
          </cell>
        </row>
        <row r="1186">
          <cell r="B1186" t="str">
            <v>1200I001 CONSUMO DUCHA</v>
          </cell>
        </row>
        <row r="1187">
          <cell r="B1187" t="str">
            <v>1200I002 CONSUMO POR VIVIENDA</v>
          </cell>
        </row>
        <row r="1188">
          <cell r="B1188" t="str">
            <v>1200I003 CONSUMO LAVAMANOS</v>
          </cell>
        </row>
        <row r="1189">
          <cell r="B1189" t="str">
            <v>1200I004 CONSUMO SANITARIO</v>
          </cell>
        </row>
        <row r="1190">
          <cell r="B1190" t="str">
            <v>1200I005 CONSUMO LAVAPLATOS</v>
          </cell>
        </row>
        <row r="1191">
          <cell r="B1191" t="str">
            <v>1200I006 CONSUMO LAVARROPAS</v>
          </cell>
        </row>
        <row r="1192">
          <cell r="B1192" t="str">
            <v>1200I007 CONSUMO ASEO DE LA VIVIENDA</v>
          </cell>
        </row>
        <row r="1193">
          <cell r="B1193" t="str">
            <v>1200I008 CONSUMO RIEGO PLANTAS (O JARDIN)</v>
          </cell>
        </row>
        <row r="1194">
          <cell r="B1194" t="str">
            <v>1200I009 CONSUMO RIEGO JARDIN.</v>
          </cell>
        </row>
        <row r="1195">
          <cell r="B1195" t="str">
            <v>1200I010 CONSUMO PROPIO.</v>
          </cell>
        </row>
        <row r="1196">
          <cell r="B1196" t="str">
            <v>1200I011 POBLACION BENEFICIADA CON LOS SERVICIOS DE ACUEDUCTO Y ALCANTARILLADO EN EL AREA URBANA</v>
          </cell>
        </row>
        <row r="1197">
          <cell r="B1197" t="str">
            <v>1200I012 POBLACION BENEFICIADA CON LOS SERVICIOS DE RECOLECCION Y DISPOSICION DE BASURAS EN EL AREA URBANA</v>
          </cell>
        </row>
        <row r="1198">
          <cell r="B1198" t="str">
            <v>1200I013 COSTO BENEFICIARIO CONEXION SERVICIO ACUEDUCTO Y ALCANTARILLADO.</v>
          </cell>
        </row>
        <row r="1199">
          <cell r="B1199" t="str">
            <v>1200I014 COSTO BENEFICIARIO CONEXION SERVICIO DE RECOLECCION DE BASURAS.</v>
          </cell>
        </row>
        <row r="1200">
          <cell r="B1200" t="str">
            <v>1200I015 COBERTURA DE ATENCION POR PROGRAMA - PROYECTOS PLAN CARIBE</v>
          </cell>
        </row>
        <row r="1201">
          <cell r="B1201" t="str">
            <v>1200I016 PLANTAS DE TRATAMIENTO CONSTRUIDAS Y EN SERVICIO</v>
          </cell>
        </row>
        <row r="1202">
          <cell r="B1202" t="str">
            <v>1200I017 PLANTAS RECICLADORAS DE BASURA CONSTRUIDAS Y EN SERVICIO</v>
          </cell>
        </row>
        <row r="1203">
          <cell r="B1203" t="str">
            <v>1200I018 POBLACION BENEFICIADA CON LOS SERVICIOS DE RECOLECCION Y DISPOSICION DE BASURAS EN EL AREA RURAL</v>
          </cell>
        </row>
        <row r="1204">
          <cell r="B1204" t="str">
            <v>1200I019 COSTO BENEFICIARIO CONEXION SERVICIO ACUEDUCTO Y ALCANTARILLADO EN EL AREA RURAL.</v>
          </cell>
        </row>
        <row r="1205">
          <cell r="B1205" t="str">
            <v>1200I020 COSTO BENEFICIARIO CONEXION SERVICIO DE RECOLECCION DE BASURAS EN EL AREA RURAL</v>
          </cell>
        </row>
        <row r="1206">
          <cell r="B1206" t="str">
            <v>1200I021 POBLACION BENEFICIADA CON LOS SERVICIOS DE ACUEDUCTO Y ALCANTARILLADO EN EL AREA RURAL</v>
          </cell>
        </row>
        <row r="1207">
          <cell r="B1207" t="str">
            <v>1200I022 COBERTURA EN SERVICIO DE ACUEDUCTO GRANDES CIUDADES</v>
          </cell>
        </row>
        <row r="1208">
          <cell r="B1208" t="str">
            <v>1200I023 COBERTURA EN SERVICIO DE ACUEDUCTO EN CAPITALES Y MUNICIPIOS MAYORES A 100.000 HABITANTES</v>
          </cell>
        </row>
        <row r="1209">
          <cell r="B1209" t="str">
            <v>1200I024 COBERTURA EN SERVICIO DE ACUEDUCTO EN MUNICIPIOS ENTRE 30.000 Y 100.000 HABITANTES</v>
          </cell>
        </row>
        <row r="1210">
          <cell r="B1210" t="str">
            <v>1200I025 COBERTURA EN SERVICIO DE ACUEDUCTO EN MUNICIPIOS MENORES A 30.000 HABITANTES</v>
          </cell>
        </row>
        <row r="1211">
          <cell r="B1211" t="str">
            <v>1200I026 COBERTURA EN SERVICIO DE ACUEDUCTO EN ZONAS RURALES</v>
          </cell>
        </row>
        <row r="1212">
          <cell r="B1212" t="str">
            <v>1200I027 COBERTURA EN SERVICIO DE ALCANTARILLADO GRANDES CIUDADES</v>
          </cell>
        </row>
        <row r="1213">
          <cell r="B1213" t="str">
            <v>1200I028 COBERTURA EN SERVICIO DE ALCANTARILLADO EN CAPITALES Y MUNICIPIOS MAYORES A 100.000 HABITANTES</v>
          </cell>
        </row>
        <row r="1214">
          <cell r="B1214" t="str">
            <v>1200I029 COBERTURA EN SERVICIO DE ALCANTARILLADO EN MUNICIPIOS ENTRE 30.000 Y 100.000 HABITANTES</v>
          </cell>
        </row>
        <row r="1215">
          <cell r="B1215" t="str">
            <v>1200I030 COBERTURA EN SERVICIO DE ALCANTARILLADO EN MUNICIPIOS MENORES A 30.000 HABITANTES</v>
          </cell>
        </row>
        <row r="1216">
          <cell r="B1216" t="str">
            <v>1200I031 COBERTURA EN SERVICIO DE ALCANTARILLADO EN ZONAS RURALES</v>
          </cell>
        </row>
        <row r="1217">
          <cell r="B1217" t="str">
            <v>1200I032 MUNICIPIOS CON ADECUADA DISPOSICION FINAL DE BASURAS</v>
          </cell>
        </row>
        <row r="1218">
          <cell r="B1218" t="str">
            <v>1200I033 POBLACION URBANA QUE RECIBE AGUA POTABLE</v>
          </cell>
        </row>
        <row r="1219">
          <cell r="B1219" t="str">
            <v>1200I034 CONTINUIDAD DEL SERVICIO DE ACUEDUCTO</v>
          </cell>
        </row>
        <row r="1220">
          <cell r="B1220" t="str">
            <v>1200I035 INDICE DE AGUA NO CONTABILIZADA</v>
          </cell>
        </row>
        <row r="1221">
          <cell r="B1221" t="str">
            <v>1200I036 POBLACION BENEFICIADA POR LOS PROYECTOS DE ACUEDUCTO Y ALCANTARILLADO EJECUTADOS CON RECURSOS DEL GOBIERNO NACIONAL</v>
          </cell>
        </row>
        <row r="1222">
          <cell r="B1222" t="str">
            <v>1200I037 INFORMACION DE COBERTURAS URBANAS DE ACUEDUCTO Y ALCANTARILLADO EN MUNICIPIOS MAYORES A 100.000 HAB</v>
          </cell>
        </row>
        <row r="1223">
          <cell r="B1223" t="str">
            <v>1200I038 INFORMACION DE COBERTURAS URBANAS DE ACUEDUCTO Y ALCANTARILLADO EN MUNICIPIOS MENORES A 100.000 HAB</v>
          </cell>
        </row>
        <row r="1224">
          <cell r="B1224" t="str">
            <v>1200I039 INFORMACION URBANA DE CALIDAD DEL AGUA EN MUNICIPIOS MAYORES A 100.000 HAB</v>
          </cell>
        </row>
        <row r="1225">
          <cell r="B1225" t="str">
            <v>1200I040 INFORMACION URBANA DE CALIDAD DEL AGUA EN MUNICIPIOS MENORES A 100.000 HAB</v>
          </cell>
        </row>
        <row r="1226">
          <cell r="B1226" t="str">
            <v>1200I041 INFORMACION URBANA DE CONTINUIDAD DEL SERVICIO EN MUNICIPIOS MAYORES A 100.000 HAB</v>
          </cell>
        </row>
        <row r="1227">
          <cell r="B1227" t="str">
            <v>1200I042 INFORMACION URBANA DE CONTINUIDAD DEL SERVICIO N MUNICIPIOS MENORES A 100.000 HAB</v>
          </cell>
        </row>
        <row r="1228">
          <cell r="B1228" t="str">
            <v>1200I043 INFORMACION URBANA DE AGUA NO CONTABILIZADA EN MUNICIPIOS MAYORES A 100.000 HAB</v>
          </cell>
        </row>
        <row r="1229">
          <cell r="B1229" t="str">
            <v>1200I044 COBERTURA EN SERVICIO DE ENERGIA ELECTRICA GRANDES CIUDADES</v>
          </cell>
        </row>
        <row r="1230">
          <cell r="B1230" t="str">
            <v>1200I045 COBERTURA EN SERVICIO DE ENERGIA ELECTRICA EN CAPITALES Y MUNICIPIOS MAYORES A 100.000 HABITANTES</v>
          </cell>
        </row>
        <row r="1231">
          <cell r="B1231" t="str">
            <v>1200I046 COBERTURA EN SERVICIO DE ENERGIA ELECTRICA EN MUNICIPIOS ENTRE 30.000 Y 100.000 HABITANTES</v>
          </cell>
        </row>
        <row r="1232">
          <cell r="B1232" t="str">
            <v>1200I047 COBERTURA EN SERVICIO DE ENERGIA ELECTRICA EN MUNICIPIOS MENORES A 30.000 HABITANTES</v>
          </cell>
        </row>
        <row r="1233">
          <cell r="B1233" t="str">
            <v>1200I048 COBERTURA EN SERVICIO DE ENERGIA ELECTRICA EN ZONAS RURALES</v>
          </cell>
        </row>
        <row r="1234">
          <cell r="B1234" t="str">
            <v>13000000 SECTOR TRABAJO Y SEGURIDAD SOCIAL</v>
          </cell>
        </row>
        <row r="1235">
          <cell r="B1235" t="str">
            <v>1300I001 TASA DE DESNUTRICION GLOBAL</v>
          </cell>
        </row>
        <row r="1236">
          <cell r="B1236" t="str">
            <v>1300I002 TASA DE DESNUTRICION CRONICA</v>
          </cell>
        </row>
        <row r="1237">
          <cell r="B1237" t="str">
            <v>1300I003 TASA DE DESNUTRICION AGUDA</v>
          </cell>
        </row>
        <row r="1238">
          <cell r="B1238" t="str">
            <v>1300I004 CARTILLA ELABORADA</v>
          </cell>
        </row>
        <row r="1239">
          <cell r="B1239" t="str">
            <v>1300I005 CONVENIOS FIRMADOS</v>
          </cell>
        </row>
        <row r="1240">
          <cell r="B1240" t="str">
            <v>1300I006 MODELOS PEDAGOGICOS DESARROLLADOS</v>
          </cell>
        </row>
        <row r="1241">
          <cell r="B1241" t="str">
            <v>1300I007 INSTRUCTIVO DESARROLLADOS</v>
          </cell>
        </row>
        <row r="1242">
          <cell r="B1242" t="str">
            <v>1300I008 ACTOS CONMEMORATIVOS REALIZADOS</v>
          </cell>
        </row>
        <row r="1243">
          <cell r="B1243" t="str">
            <v>1300I009 DOCUMENTO DE MEMORIAS DESARROLLADOS</v>
          </cell>
        </row>
        <row r="1244">
          <cell r="B1244" t="str">
            <v>1300I010 EVENTO DESARROLLADOS</v>
          </cell>
        </row>
        <row r="1245">
          <cell r="B1245" t="str">
            <v>1300I011 REUNIONES DE LA COMISION PERMANENTE Y LAS DE SUS SUBCOMISIONES TEMATICAS</v>
          </cell>
        </row>
        <row r="1246">
          <cell r="B1246" t="str">
            <v>1300I012 REUNIONES DESARROLLADAS</v>
          </cell>
        </row>
        <row r="1247">
          <cell r="B1247" t="str">
            <v>1300I013 MANUAL ELABORADOS</v>
          </cell>
        </row>
        <row r="1248">
          <cell r="B1248" t="str">
            <v>1300I014 ALUMNOS CON APOYOS DE SOSTENIMIENTO</v>
          </cell>
        </row>
        <row r="1249">
          <cell r="B1249" t="str">
            <v>1300I015 CAPACITACION A LOS MIEMBROS DE LAS SUBCOMISIONES SOBRE POLITICA</v>
          </cell>
        </row>
        <row r="1250">
          <cell r="B1250" t="str">
            <v>1300I016 CREDITOS HIPOTECARIOS ASIGNADOS</v>
          </cell>
        </row>
        <row r="1251">
          <cell r="B1251" t="str">
            <v>1300I017 SEMINARIOS REALIZADOS</v>
          </cell>
        </row>
        <row r="1252">
          <cell r="B1252" t="str">
            <v>1300I018 DESEMPLEADOS INSCRITOS EN EL SISTEMA DE INFORMACION PARA EL EMPLEO DEL SENA, SIE, QUE LOGRAN REINSERTARSE EN EL MERCADO LABORAL</v>
          </cell>
        </row>
        <row r="1253">
          <cell r="B1253" t="str">
            <v>1300I019 CONSTRUCCION DE UN INSTRUMENTO DE CONTROL</v>
          </cell>
        </row>
        <row r="1254">
          <cell r="B1254" t="str">
            <v>1300I020 FUNCIONARIOS CAPACITADOS</v>
          </cell>
        </row>
        <row r="1255">
          <cell r="B1255" t="str">
            <v>1300I021 DESARROLLO DE BATERIAS DE INDICADORES PARA EL SECTOR</v>
          </cell>
        </row>
        <row r="1256">
          <cell r="B1256" t="str">
            <v>1300I022 RECAUDO APORTES PARAFISCALES</v>
          </cell>
        </row>
        <row r="1257">
          <cell r="B1257" t="str">
            <v>1300I023 SETS (PAQUETES, MATRICES, GRUPOS, KITS, ETC) BASICOS DE INDICADORES PARA MONITOREAR EL COMPORTAMIENTO DE LA PROBLEMATICA IDENTIFICADOS</v>
          </cell>
        </row>
        <row r="1258">
          <cell r="B1258" t="str">
            <v>1300I024 DISEÑO E IMPLEMENTACION DE UN SISTEMA DE INFORMACION SOBRE EL TRABAJO INFANTIL Y JUVENIL</v>
          </cell>
        </row>
        <row r="1259">
          <cell r="B1259" t="str">
            <v>1300I025 TASA ESPECIFICA DE PARTICIPACION LABORAL DE LOS MENORES DE 14 AÑOS</v>
          </cell>
        </row>
        <row r="1260">
          <cell r="B1260" t="str">
            <v>1300I026 GESTION DE RECURSOS - INVESTIGACION</v>
          </cell>
        </row>
        <row r="1261">
          <cell r="B1261" t="str">
            <v>1300I027 INICIATIVAS PRESENTADAS</v>
          </cell>
        </row>
        <row r="1262">
          <cell r="B1262" t="str">
            <v>1300I028 PROYECTO DE LEY SOBRE PROTECCION DE LOS DERECHOS DEL MENOR TRABAJADOR</v>
          </cell>
        </row>
        <row r="1263">
          <cell r="B1263" t="str">
            <v>1300I029 INVERSION EN PROYECTOS DE PROTECCION DE LOS DERECHOS DEL MENOR TRABAJADOR</v>
          </cell>
        </row>
        <row r="1264">
          <cell r="B1264" t="str">
            <v>1300I030 REFORMAS DEL CODIGO DEL MENOR EN COORDINACION CON LAS ENTES COMPETENTES ADELANTADAS</v>
          </cell>
        </row>
        <row r="1265">
          <cell r="B1265" t="str">
            <v>1300I031 DOCUMENTO ELABORADOS</v>
          </cell>
        </row>
        <row r="1266">
          <cell r="B1266" t="str">
            <v>1300I032 INFORMES PRESENTADOS DE ACUERDO A LA SOLICITUD A LA ENTIDAD</v>
          </cell>
        </row>
        <row r="1267">
          <cell r="B1267" t="str">
            <v>1300I033 ELABORACION DE LOS MAPAS DE RIESGOS DE LA CORRUPCION</v>
          </cell>
        </row>
        <row r="1268">
          <cell r="B1268" t="str">
            <v>1300I034 PORTAFOLIO DE INVERSIONES ELABORADOS</v>
          </cell>
        </row>
        <row r="1269">
          <cell r="B1269" t="str">
            <v>1300I035 CITACIONES A REUNIONES DEL COMITE COORDINADOR DE FONDO DE PENSIONES PUBLICAS, FOPEP REALIZADAS</v>
          </cell>
        </row>
        <row r="1270">
          <cell r="B1270" t="str">
            <v>1300I036 ACTAS DE COMITE COORDINADOR ELABORADAS</v>
          </cell>
        </row>
        <row r="1271">
          <cell r="B1271" t="str">
            <v>1300I037 REUNIONES DEL CONSEJO ASESOR DE FONDO DE PENSIONES PUBLICAS, FOPEP REALIZADAS</v>
          </cell>
        </row>
        <row r="1272">
          <cell r="B1272" t="str">
            <v>1300I038 CUMPLIMIENTO A RECOMENDACIONES</v>
          </cell>
        </row>
        <row r="1273">
          <cell r="B1273" t="str">
            <v>1300I039 CONVENIOS DIRIGIDOS A FORTALECER LA GESTION DE LAS PYMES REALIZADOS</v>
          </cell>
        </row>
        <row r="1274">
          <cell r="B1274" t="str">
            <v>1300I040 CONVENIOS  CON EL OBJETO DE FORTALECER EL COMPONENTE DE CONDICIONES DE TRABAJO, PRODUCTIVIDAD Y COMPETITIVIDAD REALIZADOS</v>
          </cell>
        </row>
        <row r="1275">
          <cell r="B1275" t="str">
            <v>1300I041 CONVENIOS CON EL OBJETO DE FORTALECER LA GESTION DE VIGILANCIA DE LOS DERECHOS DE LOS TRABAJADORES REALIZADOS.</v>
          </cell>
        </row>
        <row r="1276">
          <cell r="B1276" t="str">
            <v>1300I042 CONVENIOS CON EL OBJETO DE CAPACITAR SOBRE EL SGRP Y LEY 100</v>
          </cell>
        </row>
        <row r="1277">
          <cell r="B1277" t="str">
            <v>1300I043 CONVENIOS CON EL OBJETO DE FORTALECER LA GESTION LOCAL DE PROTECCION</v>
          </cell>
        </row>
        <row r="1278">
          <cell r="B1278" t="str">
            <v>1300I044 CONVENIOS  PARA FOMENTAR LA CREACION DE PROGRAMAS ACADEMICOS QUE BUSQUE LA FORMACION DE TALENTO HUMANO EN SALUD OCUPACIONAL (PREGRADO, POSTGRADO Y DIPLOMADOS) REALIZADOS</v>
          </cell>
        </row>
        <row r="1279">
          <cell r="B1279" t="str">
            <v>1300I045 DOCENTES DE CENTROS EDUCATIVOS CON PROGRAMAS DE SALUD OCUPACIONAL</v>
          </cell>
        </row>
        <row r="1280">
          <cell r="B1280" t="str">
            <v>1300I046 CONVENIOS  PARA REALIZAR LA CAPACITACION SOBRE SISTEMAS DE GESTION EN SALUD</v>
          </cell>
        </row>
        <row r="1281">
          <cell r="B1281" t="str">
            <v>1300I047 PROGRAMAS EDUCATIVOS DIRIGIDOS (CON EL OBJETO DE CONSOLIDAR LA GESTION DE LOS COPASOS DESARROLLADOS)</v>
          </cell>
        </row>
        <row r="1282">
          <cell r="B1282" t="str">
            <v>1300I048 COMITES PARITARIOS ACTIVOS ENTRELAZADOS POR REGION Y ACTIVIDAD</v>
          </cell>
        </row>
        <row r="1283">
          <cell r="B1283" t="str">
            <v>1300I049 CAPACITAR A FUNCIONARIOS</v>
          </cell>
        </row>
        <row r="1284">
          <cell r="B1284" t="str">
            <v>1300I050 VALIDACION DE LOS MODELOS PEDAGOGICOS</v>
          </cell>
        </row>
        <row r="1285">
          <cell r="B1285" t="str">
            <v>1300I051 ELABORACION DEL PLAN NACIONAL Y LOS PLANES REGIONALES DE TRABAJO</v>
          </cell>
        </row>
        <row r="1286">
          <cell r="B1286" t="str">
            <v>1300I052 IMPLEMENTACION DEL SISTEMA DE INFORMACION</v>
          </cell>
        </row>
        <row r="1287">
          <cell r="B1287" t="str">
            <v>1300I053 DESARROLLO DE ESTRATEGIAS PARA FORTALECER LA GESTION DEL CONSEJO NACIONAL DE RIESGOS PROFESIONAL</v>
          </cell>
        </row>
        <row r="1288">
          <cell r="B1288" t="str">
            <v>1300I054 DOCUMENTO SOBRE LINEAMIENTOS A SEGUIR EN LOS SISTEMAS DE GARANTIA DE CALIDAD</v>
          </cell>
        </row>
        <row r="1289">
          <cell r="B1289" t="str">
            <v>1300I055 CONVENIO MINISTERIO DE TRABAJO Y SEGURIDAD SOCIAL CON LA DIRECCION DEL SGRP (CON EL FIN DE FORTALECER LA DIRECCION DEL SGRP Y DEL SECTOR SALUD)</v>
          </cell>
        </row>
        <row r="1290">
          <cell r="B1290" t="str">
            <v>1300I056 ENCUENTROS NACIONALES DE DIRECTORES TERRITORIALES DE TRABAJO Y DE DIRECTORES TERRITORIALES DE SALUD REALIZADOS</v>
          </cell>
        </row>
        <row r="1291">
          <cell r="B1291" t="str">
            <v>1300I057 PROYECTO DE RESOLUCION ELABORADOS PARA INSTITUCIONALIZAR "EL DIA NACIONAL DE LA SALUD EN EL MUNDO DEL TRABAJO"</v>
          </cell>
        </row>
        <row r="1292">
          <cell r="B1292" t="str">
            <v>1300I058 PROYECTO DE RESOLUCION ELABORADOS PARA INSTITUCIONALIZAR "EL DIA NACIONAL DE LA SALUD EN EL MUNDO DEL TRABAJO" EN LAS 34 DIRECCIONES TERRITORIALES</v>
          </cell>
        </row>
        <row r="1293">
          <cell r="B1293" t="str">
            <v>1300I059 PROYECTO DECRETO PARA AFILIACION DE ESTUDIANTES AL SGRP ELABORADOS</v>
          </cell>
        </row>
        <row r="1294">
          <cell r="B1294" t="str">
            <v>1300I060 PROYECTO DECRETO PARA AFILIACION DE TRABAJADORES INDEPENDIENTES AL SGRP ELABORADOS</v>
          </cell>
        </row>
        <row r="1295">
          <cell r="B1295" t="str">
            <v>1300I061 PROGRAMAS DE PROMOCION Y PREVENCION EN LOS SECTORES INFORMAL, URBANO Y RURAL</v>
          </cell>
        </row>
        <row r="1296">
          <cell r="B1296" t="str">
            <v>1300I062 REVISION Y REFORMA DEL CODIGO DEL MENOR EN ASPECTOS QUE CORRESPONDEN A SALUD OCUPACIONAL</v>
          </cell>
        </row>
        <row r="1297">
          <cell r="B1297" t="str">
            <v>1300I063 REPRODUCCION Y DISTRIBUCION DEL VIDEO PEQUEÑAS HISTORIAS INFANTILES</v>
          </cell>
        </row>
        <row r="1298">
          <cell r="B1298" t="str">
            <v>1300I064 CONVENIOS MINISTERIO DE TRABAJO VS SUPERBANCARIA</v>
          </cell>
        </row>
        <row r="1299">
          <cell r="B1299" t="str">
            <v>1300I065 VISITAS A LAS ADMINISTRADORA DE RIESGOS PROFESONALES, ARPS PARA ANALISIS DEL APORTE FINANCIERO</v>
          </cell>
        </row>
        <row r="1300">
          <cell r="B1300" t="str">
            <v>1300I066 ELABORACION DE ESTUDIOS PILOTO DE EVASION Y ELUSION</v>
          </cell>
        </row>
        <row r="1301">
          <cell r="B1301" t="str">
            <v>1300I067 REALIZACION DEL PROYECTO DE REGLAMENTACION DEL CONVENIO 161 DE LA OIT</v>
          </cell>
        </row>
        <row r="1302">
          <cell r="B1302" t="str">
            <v>1300I068 IMPLEMENTACION DE LOS OBSERVATORIOS TERRITORIALES EN EL AREA LABORAL Y DE SEGURIDAD SOCIAL</v>
          </cell>
        </row>
        <row r="1303">
          <cell r="B1303" t="str">
            <v>1300I069 LEVANTAMIENTO REGIONAL DEL INVENTARIO DE INFRAESTRUCTURA, RECURSO HUMANA, EQUIPO TECNICO Y FISICO.</v>
          </cell>
        </row>
        <row r="1304">
          <cell r="B1304" t="str">
            <v>1300I070 PROYECTO NORMA SOBRE PROMOCION Y PREVENCION</v>
          </cell>
        </row>
        <row r="1305">
          <cell r="B1305" t="str">
            <v>1300I071 DISEÑO Y PRUEBA DE APLICATIVOS DEL SISTEMA DE VIGILANCIA EPIDEMIOLOGICA IMPLEMENTADOS</v>
          </cell>
        </row>
        <row r="1306">
          <cell r="B1306" t="str">
            <v>1300I072 ELABORACION NORMA DE REFORMA DE LA CLASIFICACION DE ACTIVIDADES ECONOMICAS ESTABLECIDAS EN EL DECRETO 2100 DE 1995</v>
          </cell>
        </row>
        <row r="1307">
          <cell r="B1307" t="str">
            <v>1300I073 PROYECTO DE NORMAS DE VIGILANCIA EPIDEMIOLOGICA EN ACTIVIDADES DE ALTO RIESGO (COMPROMISO) DESARROLLADOS</v>
          </cell>
        </row>
        <row r="1308">
          <cell r="B1308" t="str">
            <v>1300I074 PROYECTOS DE REGLAMENTACION DEL CONVENIO 162 DESARROLLADOS</v>
          </cell>
        </row>
        <row r="1309">
          <cell r="B1309" t="str">
            <v>1300I075 CONVENIOS MINISTERIO DE TRABAJO Y SEGURIDAD SOCIAL CON INSTITUTO NACIONAL DE CANCEROLOGICA (CON EL OBJETO DE ESTABLECER UN REGISTRO POBLACIONAL DE CANCER OCUPACIONAL)</v>
          </cell>
        </row>
        <row r="1310">
          <cell r="B1310" t="str">
            <v>1300I076 PROYECTO SOBRE REGLAMENTACION DEL SISTEMA DE JCI REALIZADOS</v>
          </cell>
        </row>
        <row r="1311">
          <cell r="B1311" t="str">
            <v>1300I077 JUNTAS DE CALIFICACION DE INVALIDEZ CONFORMADAS Y CAPACITADAS</v>
          </cell>
        </row>
        <row r="1312">
          <cell r="B1312" t="str">
            <v>1300I077 PERSONAS CAPACITADAS</v>
          </cell>
        </row>
        <row r="1313">
          <cell r="B1313" t="str">
            <v>1300I078 PROYECTO NORMA SOBRE REHABILITACION PROFESIONAL ELABORADOS</v>
          </cell>
        </row>
        <row r="1314">
          <cell r="B1314" t="str">
            <v>1300I079 PROYECTO MANUAL DE REHABILITACION PROFESIONAL ELABORADOS</v>
          </cell>
        </row>
        <row r="1315">
          <cell r="B1315" t="str">
            <v>1300I080 PROYECTO PARA MEDIR LA EFICACIA DE LOS PROCESOS DE REINTEGRO LABORAL DE LAS PERSONAS VICTIMAS DE ATEP ELABORADOS</v>
          </cell>
        </row>
        <row r="1316">
          <cell r="B1316" t="str">
            <v>1300I081 MEMORIAS DIFUNDIDAS</v>
          </cell>
        </row>
        <row r="1317">
          <cell r="B1317" t="str">
            <v>1300I082 OBSERVATORIOS PROMOVIDOS</v>
          </cell>
        </row>
        <row r="1318">
          <cell r="B1318" t="str">
            <v>1300I083 APLICACIONES DEL SUBSISTEMA DE INFORMACION DE LAS DIRECCIONES GENERALES DE EMPLEO</v>
          </cell>
        </row>
        <row r="1319">
          <cell r="B1319" t="str">
            <v>1300I084 DOCUMENTO-TECNICO DE SOPORTE DE LAS DISCUSIONES QUE EN MATERIA DE POLITICA SALARIAL, EMPLEO E INGRESOS ELABORADOS</v>
          </cell>
        </row>
        <row r="1320">
          <cell r="B1320" t="str">
            <v>1300I085 INFORMES TRIMESTRALES DEL MONITOREO DE MERCADO DE TRABAJO CON BASE EN LAS ESTADISTICAS DEL DANE, ELABORADOS</v>
          </cell>
        </row>
        <row r="1321">
          <cell r="B1321" t="str">
            <v>1300I086 REPORTE INFORMATIVO DEL COMPORTAMIENTO DEL MERCADO DE TRABAJO CON BASE EN LA ENCUESTA CONTINUA DE HOGARES DEL DANE, ELABORADOS</v>
          </cell>
        </row>
        <row r="1322">
          <cell r="B1322" t="str">
            <v>1300I087 SISTEMATIZACION DE INFORMACION SOBRE PROGRAMAS DE EMPLEO A NIVEL MUNICIPAL</v>
          </cell>
        </row>
        <row r="1323">
          <cell r="B1323" t="str">
            <v>1300I088 ACTUALIZACION DEL SISTEMA DE MERCADOS LABORALES PARA AMERICA LATINA, SISMEL</v>
          </cell>
        </row>
        <row r="1324">
          <cell r="B1324" t="str">
            <v>1300I089 LANZAMIENTO DEL PROGRAMA DE MEJORAMIENTO DE LA PRODUCTIVIDAD EN LA EMPRESA Y DEL SOFTWARE DE MEDICION, SIMPROD 2.0 (A TRAVES DE VIDEOCONFERENCIA NACIONAL CONJUNTAMENTE CON EL SENA)</v>
          </cell>
        </row>
        <row r="1325">
          <cell r="B1325" t="str">
            <v>1300I090 ASESORES DE DESARROLLO EMPRESA CAPACITADOS</v>
          </cell>
        </row>
        <row r="1326">
          <cell r="B1326" t="str">
            <v>1300I091 ASESORES DE DESARROLLO EMPRESA A NIVEL REGIONAL CAPACITADOS</v>
          </cell>
        </row>
        <row r="1327">
          <cell r="B1327" t="str">
            <v>1300I092 DOCUMENTOS ELABORADOS</v>
          </cell>
        </row>
        <row r="1328">
          <cell r="B1328" t="str">
            <v>1300I093 REUNIONES DE COORDINACION</v>
          </cell>
        </row>
        <row r="1329">
          <cell r="B1329" t="str">
            <v>1300I094 CREACION COMITE INTERINSTITUCIONAL</v>
          </cell>
        </row>
        <row r="1330">
          <cell r="B1330" t="str">
            <v>1300I095 REALIZACION SEMINARIOS INTERNACIONALES SOBRE COMPETITIVIDAD Y RELACIONES LABORALES</v>
          </cell>
        </row>
        <row r="1331">
          <cell r="B1331" t="str">
            <v>1300I096 CONFORMACION DE LOS CONSEJOS TERRITORIAL DE EMPLEO, CTE A NIVEL REGIONAL Y LOCAL</v>
          </cell>
        </row>
        <row r="1332">
          <cell r="B1332" t="str">
            <v>1300I097 ASISTENCIA TECNICA Y SEGUIMIENTO A LOS PROGRAMAS DE EMPLEO DE LAS ADMINISTRACIONES TERRITORIALES</v>
          </cell>
        </row>
        <row r="1333">
          <cell r="B1333" t="str">
            <v>1300I098 DISEÑAR Y APLICAR UN SISTEMA DE SEGUIMIENTO A LA GESTION DE LOS CONSEJOS TERRITORIALES DE EMPLEO, CTE</v>
          </cell>
        </row>
        <row r="1334">
          <cell r="B1334" t="str">
            <v>1300I099 CONVENIOS EJECUTADOS PARA IMPULSAR LA APLICACION DE LAS INICIATIVAS LOCALES DE EMPLEO, ILES</v>
          </cell>
        </row>
        <row r="1335">
          <cell r="B1335" t="str">
            <v>1300I100 CONVENIOS PARA IMPULSAR PROCESOS DE CONCERTACION PUBLICO-PRIVADA REGIONAL Y LOCAL PARA DESARROLLAR INVESTIGACIONES SOBRE EL COMPORTAMIENTO DEL MERCADO DE TRABAJO</v>
          </cell>
        </row>
        <row r="1336">
          <cell r="B1336" t="str">
            <v>1300I101 DOCUMENTO TECNICO PEDAGOGICO PARA EL PROCESO DE FORMACION</v>
          </cell>
        </row>
        <row r="1337">
          <cell r="B1337" t="str">
            <v>1300I102 OBSERVATORIOS PROMOVIDOS PARA IMPULSAR INSTANCIA DE RECOLECCION Y PROCESAMIENTO DE INFORMACION ESTADISTICA LABORAL A NIVEL REGIONAL Y LOCAL</v>
          </cell>
        </row>
        <row r="1338">
          <cell r="B1338" t="str">
            <v>1300I103 VISITAS PARA COORDINAR EL PROGRAMA DE VIGILANCIA Y CONTROL DIRIGIDO A LAS EMPRESAS QUE OCUPAN MANO DE OBRA EXTRANJERA</v>
          </cell>
        </row>
        <row r="1339">
          <cell r="B1339" t="str">
            <v>1300I104 BOLETINES ELABORADOS PARA REGISTRAR, ANALIZAR ESTADISTICAS Y PUBLICAR UN BOLETIN SOBRE EL COMPORTAMIENTO DE LA MANO DE OBRA EXTRANJERA</v>
          </cell>
        </row>
        <row r="1340">
          <cell r="B1340" t="str">
            <v>1300I105 ACTAS DE PARTICIPACION Y SEGUIMIENTO DE LAS REUNIONES DE COMITE TECNICO BINACIONAL DE LA COMISION PRESIDENCIAL Y ASUNTOS FRONTERIZOS COLOMBO-VENEZOLANA Y COLOMBO-ECUATORIANA</v>
          </cell>
        </row>
        <row r="1341">
          <cell r="B1341" t="str">
            <v>1300I106 ACTAS DE PARTICIPACION Y SEGUIMIENTO DE LAS REUNIONES DE LA COMISION NACIONAL DE MIGRACION</v>
          </cell>
        </row>
        <row r="1342">
          <cell r="B1342" t="str">
            <v>1300I107 ELABORAR Y ACTUALIZAR EL REGLAMENTO INTERNO DE TRABAJO Y REGLAMENTO DE HIGIENE Y SEGURIDAD INDUSTRIAL DE LAS EMPRESAS DE SERVICIOS TEMPORALES</v>
          </cell>
        </row>
        <row r="1343">
          <cell r="B1343" t="str">
            <v>1300I108 ASISTENCIA TECNICA A MUNICIPIOS Y DEPARTAMENTOS</v>
          </cell>
        </row>
        <row r="1344">
          <cell r="B1344" t="str">
            <v>1300I109 DOCUMENTO PROPUESTA</v>
          </cell>
        </row>
        <row r="1345">
          <cell r="B1345" t="str">
            <v>1300I110 PROGRAMAS DISEÑADOS</v>
          </cell>
        </row>
        <row r="1346">
          <cell r="B1346" t="str">
            <v>1300I111 REUNIONES ASISTIDAS</v>
          </cell>
        </row>
        <row r="1347">
          <cell r="B1347" t="str">
            <v>1300I112 DOCUMENTO PROPUESTA</v>
          </cell>
        </row>
        <row r="1348">
          <cell r="B1348" t="str">
            <v>1300I113 ASISTENCIA TECNICA A LOS COMITES</v>
          </cell>
        </row>
        <row r="1349">
          <cell r="B1349" t="str">
            <v>1300I114 SEMINARIOS NACIONALES DE FOMENTO A LA ECONOMIA SOCIAL Y SOLIDARIA</v>
          </cell>
        </row>
        <row r="1350">
          <cell r="B1350" t="str">
            <v>1300I115 CONGRESOS NACIONALES DE FOMENTO A LA ECONOMIA SOCIAL Y SOLIDARIA</v>
          </cell>
        </row>
        <row r="1351">
          <cell r="B1351" t="str">
            <v>1300I116 CONGRESO INTERNACIONALES DE FOMENTO A LA ECONOMIA SOCIAL Y SOLIDARIA</v>
          </cell>
        </row>
        <row r="1352">
          <cell r="B1352" t="str">
            <v>1300I117 CONVENIO FIRMADO INTERINSTITUCIONAL PARA LA PRIMERA CADENA PRODUCTIVA DEL ACHIRA</v>
          </cell>
        </row>
        <row r="1353">
          <cell r="B1353" t="str">
            <v>1300I118 ORGANIZACION Y ESTRUCTURACION DE UN BANCO DE PROYECTOS DE EMPLEO</v>
          </cell>
        </row>
        <row r="1354">
          <cell r="B1354" t="str">
            <v>1300I119 CREACION DE UN FONDO DE SOLIDARIDAD SOCIAL PARA ESTIMULAR EL EMPLEO</v>
          </cell>
        </row>
        <row r="1355">
          <cell r="B1355" t="str">
            <v>1300I120 REUNIONES PARA COORDINACION CON EL INSTITUTO COLOMBIANO DE BIENESTAR FAMILIAR Y EL SENA, TERMINAR EL PROGRAMAS DE FORTALECIMIENTO Y CREACION DE LAS COOPERATIVAS MULTIACTIVAS PARA LAS MADRES COMUNITARIAS Y MUJER</v>
          </cell>
        </row>
        <row r="1356">
          <cell r="B1356" t="str">
            <v>1300I121 REUNIONES DE COORDINACION PARA ESTUDIAR LA PROPUESTA DEL PROGRAMA DE VIVIENDA PARA LAS MUJERES CABEZA DE FAMILIA MEDIANTE LA AUTOCONSTRUCCION</v>
          </cell>
        </row>
        <row r="1357">
          <cell r="B1357" t="str">
            <v>1300I122 ASISTENCIA TECNICA A GRUPOS DE MUJERES</v>
          </cell>
        </row>
        <row r="1358">
          <cell r="B1358" t="str">
            <v>1300I123 DOCUMENTO TECNICO PEDAGOGICO PARA EL PROCESO DE FORMACION</v>
          </cell>
        </row>
        <row r="1359">
          <cell r="B1359" t="str">
            <v>1300I124 DOCUMENTO PROPUESTA</v>
          </cell>
        </row>
        <row r="1360">
          <cell r="B1360" t="str">
            <v>1300I125 DOCUMENTO INICIATIVAS</v>
          </cell>
        </row>
        <row r="1361">
          <cell r="B1361" t="str">
            <v>1300I126 REUNIONES REALIZADAS CON EL PROGRAMA COLOMBIA JOVEN PARA TRABAJAR A NIVEL INSTITUCIONAL LOS PROGRAMAS DE JOVENES EMPRESARIOS</v>
          </cell>
        </row>
        <row r="1362">
          <cell r="B1362" t="str">
            <v>1300I127 SEMINARIOS SOBRE EL PROGRAMA DE DISCAPACIDADES E INICIATIVAS LOCALES DE EMPLEO</v>
          </cell>
        </row>
        <row r="1363">
          <cell r="B1363" t="str">
            <v>1300I128 DOCUMENTO TECNICO PROPUESTA PARA EL DESARROLLADO EN COORDINACION CON  LOS INTEGRANTES DEL COMITE ELABORAR UN DOCUMENTO DE POLITICAS SOBRE DISCAPACIDAD CORRESPONDIENTE AL AREA DE INTEGRACION LABORAL</v>
          </cell>
        </row>
        <row r="1364">
          <cell r="B1364" t="str">
            <v>1300I129 DOCUMENTO PROPUESTA PARA LA COORDINACION CON LOS INTEGRANTES DEL COMITE ELABORAR UN DOCUMENTO DE POLITICAS SOBRE DISCAPACIDAD CORRESPONDIENTE AL AREA DE INTEGRACION LABORAL</v>
          </cell>
        </row>
        <row r="1365">
          <cell r="B1365" t="str">
            <v>1300I130 RECURSOS RECUPERADOS PARA FINANCIACION DEL SISTEMA DE SEGURIDAD.</v>
          </cell>
        </row>
        <row r="1366">
          <cell r="B1366" t="str">
            <v>1300I131 NUMERO DE MIPYMES</v>
          </cell>
        </row>
        <row r="1367">
          <cell r="B1367" t="str">
            <v>1300I132 EMPLEOS GENERADOS POR LAS MIPYME</v>
          </cell>
        </row>
        <row r="1368">
          <cell r="B1368" t="str">
            <v>1300I133 EXPORTACIONES REALIZADAS POR LAS MIPYMES</v>
          </cell>
        </row>
        <row r="1369">
          <cell r="B1369" t="str">
            <v>1300I134 EMPRESAS BENEFICIADAS A TRAVES DEL FONDO COLOMBIANO DE MODERNIZACION Y DESARROLLO TECNOLOGICO DE LAS MIPYME, FOMIPYME</v>
          </cell>
        </row>
        <row r="1370">
          <cell r="B1370" t="str">
            <v>1300I135 MONTO DE LOS RECURSOS DESEMBOLSADOS POR LOS PROGRAMAS Y SERVICIOS NO FINANCIEROS PARA EL DESARROLLO DE LA MIPYME</v>
          </cell>
        </row>
        <row r="1371">
          <cell r="B1371" t="str">
            <v>1300I136 MIPYMES CON CREDITO GARANTIZADO RESPECTO AL TOTAL DE EMPRESAS</v>
          </cell>
        </row>
        <row r="1372">
          <cell r="B1372" t="str">
            <v>1300I137 MIPYMES CON CREDITO GARANTIZADO RESPECTO AL TOTAL DE CREDITOS</v>
          </cell>
        </row>
        <row r="1373">
          <cell r="B1373" t="str">
            <v>1300I138 BENEFICIARIOS DE LA CORPORACION PARA EL DESARROLLO DE MICROEMPRESAS</v>
          </cell>
        </row>
        <row r="1374">
          <cell r="B1374" t="str">
            <v>1300I139 MIPYMES VINCULADAS A PROGRAMAS DE ASEGURAMIENTO DE LA CALIDAD Y PROGRAMAS DE MEJORAMIENTO CONTINUO</v>
          </cell>
        </row>
        <row r="1375">
          <cell r="B1375" t="str">
            <v>1300I140 MINICADENAS PRODUCTIVAS ORGANIZADAS Y CON PROGRAMAS DE COMPETITIVIDAD EN MARCHA</v>
          </cell>
        </row>
        <row r="1376">
          <cell r="B1376" t="str">
            <v>1300I141 PROYECTOS DE INNOVACION Y/O TECNOLOGICOS DE LOS SECTORES PRODUCTIVOS CON COFINANCIACION DEL FONDO COLOMBIANO DE MODERNIZACION Y DESARROLLO TECNOLOGICO DE LAS MIPYME, FOMIPYME</v>
          </cell>
        </row>
        <row r="1377">
          <cell r="B1377" t="str">
            <v>1300I142 PATENTES, MODELOS Y DISEÑOS INDUSTRIALES CONCEDIDOS</v>
          </cell>
        </row>
        <row r="1378">
          <cell r="B1378" t="str">
            <v>1300I143 EMPRESAS BENEFICIADAS POR EL INSTITUTO DE FOMENTO INDUSTRIAL, IFI (BANCA DE PRIMER Y SEGUNDO PISO)</v>
          </cell>
        </row>
        <row r="1379">
          <cell r="B1379" t="str">
            <v>1300I144 CREDITOS GARANTIZADOS POR EL SISTEMA NACIONAL DE GARANTIAS</v>
          </cell>
        </row>
        <row r="1380">
          <cell r="B1380" t="str">
            <v>1300I145 VALOR CREDITOS GARANTIZADOS POR EL SISTEMA NACIONAL DE GARANTIAS</v>
          </cell>
        </row>
        <row r="1381">
          <cell r="B1381" t="str">
            <v>1300I146 JOVENES TRABAJADORES ENTRE 10 Y 14 AÑOS</v>
          </cell>
        </row>
        <row r="1382">
          <cell r="B1382" t="str">
            <v>1300I147 NIVEL DE COMPROMISOS CUMPLIDOS DE LA DECLARACION DE CARTAGENA SOBRE ERRADICACION DE TRABAJO INFANTIL</v>
          </cell>
        </row>
        <row r="1383">
          <cell r="B1383" t="str">
            <v>1300I148 TASA DE DESEMPLEO EN SIETE AREAS PRODUCTIVAS</v>
          </cell>
        </row>
        <row r="1384">
          <cell r="B1384" t="str">
            <v>1300I149 TASA DE OCUPACION SIETE AREAS</v>
          </cell>
        </row>
        <row r="1385">
          <cell r="B1385" t="str">
            <v>1300I150 TASA DE OCUPACION NACIONAL</v>
          </cell>
        </row>
        <row r="1386">
          <cell r="B1386" t="str">
            <v>1300I151 TASA DE SUBEMPLEO</v>
          </cell>
        </row>
        <row r="1387">
          <cell r="B1387" t="str">
            <v>1300I152 TASA DE SUBEMPLEO NACIONAL</v>
          </cell>
        </row>
        <row r="1388">
          <cell r="B1388" t="str">
            <v>1300I153 TASA DE DESEMPLEO NACIONAL</v>
          </cell>
        </row>
        <row r="1389">
          <cell r="B1389" t="str">
            <v>1300I154 EMPLEOS CREADOS</v>
          </cell>
        </row>
        <row r="1390">
          <cell r="B1390" t="str">
            <v>1300I155 EMPLEOS CREADOS TOTAL NACIONAL</v>
          </cell>
        </row>
        <row r="1391">
          <cell r="B1391" t="str">
            <v>1300I156 EMPLEOS CREADOS POR REGION DEL TOTAL NACIONAL</v>
          </cell>
        </row>
        <row r="1392">
          <cell r="B1392" t="str">
            <v>1300I157 OCUPACION POR REGION</v>
          </cell>
        </row>
        <row r="1393">
          <cell r="B1393" t="str">
            <v>1300I158 DESEMPLEO POR REGION</v>
          </cell>
        </row>
        <row r="1394">
          <cell r="B1394" t="str">
            <v>1300I159 NUMERO DE EMPLEOS GENERADOS POR EMPLEO EN ACCION PROYECTOS COMUNITARIOS</v>
          </cell>
        </row>
        <row r="1395">
          <cell r="B1395" t="str">
            <v>1300I160 NUMERO DE EMPLEOS GENERADOS POR VIAS PARA LA PAZ</v>
          </cell>
        </row>
        <row r="1396">
          <cell r="B1396" t="str">
            <v>1300I161 INGRESO PROMEDIO ANUAL DE LOS BENEFICIARIOS DIRECTOS (EMPLEO EN ACCION-PROYECTOS COMUNITARIOS).</v>
          </cell>
        </row>
        <row r="1397">
          <cell r="B1397" t="str">
            <v>1300I162 CAMBIO NETO EN PROMOCION DE GRADOS DE NIÑOS QUE PERTENECEN AL PROGRAMA "FAMILIAS EN ACCION"</v>
          </cell>
        </row>
        <row r="1398">
          <cell r="B1398" t="str">
            <v>1300I163 NUMERO DE JOVENES INGRESADOS AL PROGRAMA "JOVENES EN ACCION"</v>
          </cell>
        </row>
        <row r="1399">
          <cell r="B1399" t="str">
            <v>14000000 SECTOR VIVIENDA Y DESARROLLO URBANO</v>
          </cell>
        </row>
        <row r="1400">
          <cell r="B1400" t="str">
            <v>1400I001 PREDIOS MEJORADOS POR METODOS DE AUTOCONSTRUCCION</v>
          </cell>
        </row>
        <row r="1401">
          <cell r="B1401" t="str">
            <v>1400I002 FAMILIAS ATENDIDAS CON PROYECTOS DE VIVIENDA</v>
          </cell>
        </row>
        <row r="1402">
          <cell r="B1402" t="str">
            <v>1400I003 BARRIOS ATENDIDOS CON PROYECTOS DE VIVIENDA DE INTERES SOCIAL</v>
          </cell>
        </row>
        <row r="1403">
          <cell r="B1403" t="str">
            <v>1400I004 MUNICIPIOS CON APLICACION DE INSTRUMENTOS DE GESTION Y FINANCIACION</v>
          </cell>
        </row>
        <row r="1404">
          <cell r="B1404" t="str">
            <v>1400I005 MUNICIPIOS CON PROYECTOS DE REUBICACION DE VIVIENDAS</v>
          </cell>
        </row>
        <row r="1405">
          <cell r="B1405" t="str">
            <v>1400I006 SUBSIDIOS DESEMBOLSADOS</v>
          </cell>
        </row>
        <row r="1406">
          <cell r="B1406" t="str">
            <v>1400I007 PREDIOS TITULADOS</v>
          </cell>
        </row>
        <row r="1407">
          <cell r="B1407" t="str">
            <v>1400I008 CONSULTAS REALIZADAS AL SISTEMA DE INFORMACION DE LA ENTIDAD</v>
          </cell>
        </row>
        <row r="1408">
          <cell r="B1408" t="str">
            <v>1400I009 MUNICIPIOS CON APLICACION DE NORMAS DE CALIDAD DE VIVIENDA</v>
          </cell>
        </row>
        <row r="1409">
          <cell r="B1409" t="str">
            <v>1400I010 DISMINUCION EN TIEMPO DE TRANSPORTE INTRA URBANO PARA GRANDES CIUDADES</v>
          </cell>
        </row>
        <row r="1410">
          <cell r="B1410" t="str">
            <v>1400I011 SUBSIDIOS ASIGNADOS (POR EL INURBE, LAS CAJAS DE COMPENSACION FAMILIAR, LA CPVM Y EL BANCO AGRARIO)</v>
          </cell>
        </row>
        <row r="1411">
          <cell r="B1411" t="str">
            <v>1400I012 SUBSIDIOS ASIGNADOS POR EL INURBE</v>
          </cell>
        </row>
        <row r="1412">
          <cell r="B1412" t="str">
            <v>1400I013 SUBSIDIOS ASIGNADOS POR LAS CAJAS DE COMPENSACION FAMILIAR</v>
          </cell>
        </row>
        <row r="1413">
          <cell r="B1413" t="str">
            <v>1400I014 SUBSIDIOS ASIGNADOS POR LA CPVM</v>
          </cell>
        </row>
        <row r="1414">
          <cell r="B1414" t="str">
            <v>1400I015 SUBSIDIOS ASIGNADOS POR EL BANCO AGRARIO</v>
          </cell>
        </row>
        <row r="1415">
          <cell r="B1415" t="str">
            <v>1400I016 VALOR SUBSIDIOS ASIGNADOS</v>
          </cell>
        </row>
        <row r="1416">
          <cell r="B1416" t="str">
            <v>1400I017 SUBSIDIOS DESEMBOLSADOS</v>
          </cell>
        </row>
        <row r="1417">
          <cell r="B1417" t="str">
            <v>1400I018 CREDITOS HIPOTECARIOS DESEMBOLSADOS POR EL FNA</v>
          </cell>
        </row>
        <row r="1418">
          <cell r="B1418" t="str">
            <v>1400I019 CREDITOS HIPOTECARIOS DESEMBOLSADOS POR EL SISTEMA  FINANCIERO</v>
          </cell>
        </row>
        <row r="1419">
          <cell r="B1419" t="str">
            <v>1400I020 VALOR  DE CREDITOS HIPOTECARIOS DESEMBOLSADOS POR EL FNA Y EL SECTOR FINANCIERO</v>
          </cell>
        </row>
        <row r="1420">
          <cell r="B1420" t="str">
            <v>1400I021 VALOR  DE CREDITOS HIPOTECARIOS DESEMBOLSADOS POR EL FNA</v>
          </cell>
        </row>
        <row r="1421">
          <cell r="B1421" t="str">
            <v>1400I022 VALOR  DE CREDITOS HIPOTECARIOS DESEMBOLSADOS POR EL SISTEMA FINANCIERO</v>
          </cell>
        </row>
        <row r="1422">
          <cell r="B1422" t="str">
            <v>1400I023 CUENTAS DE AHORRO PROGRAMADO -ACTIVAS-</v>
          </cell>
        </row>
        <row r="1423">
          <cell r="B1423" t="str">
            <v>1400I024 VALOR  SALDO EN CUENTAS DE AHORRO PROGRAMADO EN ENTIDADES FINANCIERAS Y EL FNA</v>
          </cell>
        </row>
        <row r="1424">
          <cell r="B1424" t="str">
            <v>1400I025 VALOR  SALDO EN CUENTAS DE AHORRO PROGRAMADO EN ENTIDADES FINANCIERAS</v>
          </cell>
        </row>
        <row r="1425">
          <cell r="B1425" t="str">
            <v>1400I026 VALOR  SALDO EN CUENTAS DE AHORRO PROGRAMADO EN EL FNA</v>
          </cell>
        </row>
        <row r="1426">
          <cell r="B1426" t="str">
            <v>1400I027 SECTOR DE LA CONSTRUCCION (EDIFICACION) RESPECTO AL PIB NACIONAL</v>
          </cell>
        </row>
        <row r="1427">
          <cell r="B1427" t="str">
            <v>1400I028 OBSERVATORIOS DEL MERCADO INMOBILIARIO EN FUNCIONAMIENTO</v>
          </cell>
        </row>
        <row r="1428">
          <cell r="B1428" t="str">
            <v>1400I029 PREDIOS LEGALIZADOS A TRAVES DE LA TITULACION</v>
          </cell>
        </row>
        <row r="1429">
          <cell r="B1429" t="str">
            <v>1400I030 SISTEMAS CONSTRUCTIVOS REGISTRADOS POR LA COMISION DE SISMORRESISTENCIA</v>
          </cell>
        </row>
        <row r="1430">
          <cell r="B1430" t="str">
            <v>1400I031 FORMULACION DE LA POLITICA DE TRANSPORTE URBANO</v>
          </cell>
        </row>
        <row r="1431">
          <cell r="B1431" t="str">
            <v>1400I032 AVANCE EN LA FORMULACION DE LA POLITICA DE ESPACIO PUBLICO</v>
          </cell>
        </row>
        <row r="1432">
          <cell r="B1432" t="str">
            <v>15000000 SECTOR DESARROLLO COMUNITARIO</v>
          </cell>
        </row>
        <row r="1433">
          <cell r="B1433" t="str">
            <v>1500I001 INGRESO ASOCIADOS</v>
          </cell>
        </row>
        <row r="1434">
          <cell r="B1434" t="str">
            <v>1500I002 INGRESO FAMILIAS</v>
          </cell>
        </row>
        <row r="1435">
          <cell r="B1435" t="str">
            <v>1500I003 PRODUCCION EMPRESAS SOLIDARIAS</v>
          </cell>
        </row>
        <row r="1436">
          <cell r="B1436" t="str">
            <v>1500I004 RECURSOS PARA LA ATENCION A POBLACION INDIGENA EN PROGRAMAS DE NUTRICION</v>
          </cell>
        </row>
        <row r="1437">
          <cell r="B1437" t="str">
            <v>1500I005 RECURSOS PARA LA ATENCION A FAMILIAS EN PROGRAMAS DE NUTRICION</v>
          </cell>
        </row>
        <row r="1438">
          <cell r="B1438" t="str">
            <v>1500I006 RECURSOS PARA LA ATENCION A LA POBLACION INFANTIL EN PROGRAMAS DE NUTRICION</v>
          </cell>
        </row>
        <row r="1439">
          <cell r="B1439" t="str">
            <v>1500I007 RECURSOS PARA LA ATENCION A LA POBLACION DE LA TERCERA EDAD EN PROGRAMAS DE NUTRICION</v>
          </cell>
        </row>
        <row r="1440">
          <cell r="B1440" t="str">
            <v>1500I008 RECURSOS PARA LA ATENCION A LA POBLACION DE MUJERES LACTANTES EN PROGRAMAS DE NUTRICION</v>
          </cell>
        </row>
        <row r="1441">
          <cell r="B1441" t="str">
            <v>1500I009 FAMILIAS ATENDIDAS PARA DISMINUIR COMBATES</v>
          </cell>
        </row>
        <row r="1442">
          <cell r="B1442" t="str">
            <v>1500I010 RECURSOS PARA MEJORAR EL INGRESO DE LAS FAMILIAS YA DISMINUIR CONFLICTO</v>
          </cell>
        </row>
        <row r="1443">
          <cell r="B1443" t="str">
            <v>1500I011 TASAS DE BAJO PESO AL NACER</v>
          </cell>
        </row>
        <row r="1444">
          <cell r="B1444" t="str">
            <v>1500I012 TASA DE ADOLESCENTES EMBARAZADAS</v>
          </cell>
        </row>
        <row r="1445">
          <cell r="B1445" t="str">
            <v>1500I013 PERSONAS GRADUADAS O CAPACITADAS</v>
          </cell>
        </row>
        <row r="1446">
          <cell r="B1446" t="str">
            <v>1500I014 VARIACION EN EL VALOR DE LA PRODUCCION</v>
          </cell>
        </row>
        <row r="1447">
          <cell r="B1447" t="str">
            <v>1500I015 CLIENTES ADMITIDOS AL PROGRAMA DE CUIDADOS A MADRE E HIJO</v>
          </cell>
        </row>
        <row r="1448">
          <cell r="B1448" t="str">
            <v>1500I016 VISITAS CLINICAS POR MES</v>
          </cell>
        </row>
        <row r="1449">
          <cell r="B1449" t="str">
            <v>1500I017 MADRES PRENATALES O POSTNATALES CONTACTADAS</v>
          </cell>
        </row>
        <row r="1450">
          <cell r="B1450" t="str">
            <v>1500I018 PERSONAS QUE RECIBEN SERVICIOS DE PLANIFICACION FAMILIAR</v>
          </cell>
        </row>
        <row r="1451">
          <cell r="B1451" t="str">
            <v>1500I019 MUJERES EMBARAZADAS QUE RECIBEN CUIDADO EN EL PRIMER TRIMESTRE</v>
          </cell>
        </row>
        <row r="1452">
          <cell r="B1452" t="str">
            <v>17000000 SECTOR TURISMO</v>
          </cell>
        </row>
        <row r="1453">
          <cell r="B1453" t="str">
            <v>1700I001 EFECTIVOS DE POLICIA TURISTICA BENEFICIADOS CON ACTIVIDADES DE CAPACITACION.</v>
          </cell>
        </row>
        <row r="1454">
          <cell r="B1454" t="str">
            <v>1700I002 PARTICIPACION DEL SECTOR TURISMO EN EL PIB</v>
          </cell>
        </row>
        <row r="1455">
          <cell r="B1455" t="str">
            <v>1700I003 INDUSTRIA MANUFACTURERA SIN TRILLA</v>
          </cell>
        </row>
        <row r="1456">
          <cell r="B1456" t="str">
            <v>1700I004 EXPORTACIONES INDUSTRIALES NO TRADICIONALES</v>
          </cell>
        </row>
        <row r="1457">
          <cell r="B1457" t="str">
            <v>1700I005 EMPRESAS VINCULADAS A LA OFERTA EXPORTABLE</v>
          </cell>
        </row>
        <row r="1458">
          <cell r="B1458" t="str">
            <v>1700I006 VALOR DE LAS COMPRAS NACIONALES DE LAS ENTIDADES ESTATALES</v>
          </cell>
        </row>
        <row r="1459">
          <cell r="B1459" t="str">
            <v>1700I007 MONTO EN LAS DIVISAS POR RECEPCION DE TURISMO</v>
          </cell>
        </row>
        <row r="1460">
          <cell r="B1460" t="str">
            <v>1700I008 TURISTAS EXTRANJEROS</v>
          </cell>
        </row>
        <row r="1461">
          <cell r="B1461" t="str">
            <v>1700I009 PARTICIPACION DEL SECTOR TURISMO EN EL PIB</v>
          </cell>
        </row>
        <row r="1462">
          <cell r="B1462" t="str">
            <v>1700I010 MONTO EN LAS VENTAS DE RESTAURANTES Y HOTELES</v>
          </cell>
        </row>
        <row r="1463">
          <cell r="B1463" t="str">
            <v>1700I011 EMPLEOS DIRECTOS GENERADOS POR EL SECTOR TURISMO</v>
          </cell>
        </row>
        <row r="1464">
          <cell r="B1464" t="str">
            <v>1700I012 OCUPACION HOTELERA</v>
          </cell>
        </row>
        <row r="1465">
          <cell r="B1465" t="str">
            <v>1700I013 FLUJO DE INVERSION EXTRANJERA EN EL SECTOR TURISTICO</v>
          </cell>
        </row>
        <row r="1466">
          <cell r="B1466" t="str">
            <v>1700I014 ESTABLECIMIENTOS TURISTICOS INSCRITOS EN EL REGISTRO NACIONAL TURISTICO, MT</v>
          </cell>
        </row>
        <row r="1467">
          <cell r="B1467" t="str">
            <v>1700I015 GASTO PER CAPITA EN EL CONSUMO TURISTICO</v>
          </cell>
        </row>
        <row r="1468">
          <cell r="B1468" t="str">
            <v>1700I016 CREDITO OTORGADO AL SECTOR TURISTICO</v>
          </cell>
        </row>
        <row r="1469">
          <cell r="B1469" t="str">
            <v>1700I017 MONTO CREDITOS OTORGADOS AL SECTOR TURISTICO</v>
          </cell>
        </row>
        <row r="1470">
          <cell r="B1470" t="str">
            <v>1700I018 FORMACION BRUTA DE CAPITAL FIJO</v>
          </cell>
        </row>
        <row r="1471">
          <cell r="B1471" t="str">
            <v>19000000 SECTOR ARTESANIAS</v>
          </cell>
        </row>
        <row r="1472">
          <cell r="B1472" t="str">
            <v>1900I001 ARTESANOS BENEFICIADOS POR ACTIVIDADES ORGANIZADAS O LIDERAS POR ARTESANIAS DE COLOMBIA</v>
          </cell>
        </row>
        <row r="1473">
          <cell r="B1473" t="str">
            <v>1900I002 COBERTURA DE MUNICIPIOS LOGRADA POR ARTESANIAS DE COLOMBIA</v>
          </cell>
        </row>
        <row r="1474">
          <cell r="B1474" t="str">
            <v>1900I003 COBERTURA DE ARTESANOS LOGRADA POR ARTESANIAS DE COLOMBIA</v>
          </cell>
        </row>
        <row r="1475">
          <cell r="B1475" t="str">
            <v>1900I004 INGRESO PER CAPITA POR ARTESANO GENERADOS POR EVENTO COMERCIAL PROGRAMADO POR ARTESANIAS DE COLOMBIA</v>
          </cell>
        </row>
        <row r="1476">
          <cell r="B1476" t="str">
            <v>20000000 CIENCIA Y TECNOLOGIA</v>
          </cell>
        </row>
        <row r="1477">
          <cell r="B1477" t="str">
            <v>2000I001 INVERSION EN DESARROLLO Y APOYO ECONOMICO AL SISTEMA NACIONAL DE CIENCIA Y TECNOLOGIA, SNC&amp;T</v>
          </cell>
        </row>
        <row r="1478">
          <cell r="B1478" t="str">
            <v>2000I002 PROYECTOS  DE ALTO RIESGO TECNOLOGICO FINANCIADOS CON RESULTADOS EXITOSOS</v>
          </cell>
        </row>
        <row r="1479">
          <cell r="B1479" t="str">
            <v>2000I003 INVERSION EN CIENCIA Y TECNOLOGIA, CYT (COMO % DEL PIB)</v>
          </cell>
        </row>
      </sheetData>
      <sheetData sheetId="12">
        <row r="2">
          <cell r="B2" t="str">
            <v>01000000 SECTOR DEFENSA Y SEGURIDAD</v>
          </cell>
        </row>
        <row r="3">
          <cell r="B3" t="str">
            <v>0100G001 COBERTURA DE VIGILANCIA</v>
          </cell>
        </row>
        <row r="4">
          <cell r="B4" t="str">
            <v>0100G002 CUMPLIMIENTO DE CANTIDADES FISICAS</v>
          </cell>
        </row>
        <row r="5">
          <cell r="B5" t="str">
            <v>0100G003 CUMPLIMIENTO DE LA EJECUCION PRESUPUESTAL</v>
          </cell>
        </row>
        <row r="6">
          <cell r="B6" t="str">
            <v>02000000 SECTOR INDUSTRIA COMERCIO EXTERIOR</v>
          </cell>
        </row>
        <row r="7">
          <cell r="B7" t="str">
            <v>0200G001 PARTICIPACION DE LAS COMERCIALIZADORAS INTERNACIONALES EN LAS EXPORTACIONES DEL PAIS</v>
          </cell>
        </row>
        <row r="8">
          <cell r="B8" t="str">
            <v>03000000 SECTOR SALUD</v>
          </cell>
        </row>
        <row r="9">
          <cell r="B9" t="str">
            <v>0300G001 BECAS / CREDITO OTORGADAS A MEDICOS RESIDENTES EN ESPECIALIDADES CLINICAS DE SALUD.</v>
          </cell>
        </row>
        <row r="10">
          <cell r="B10" t="str">
            <v>0300G002 DEPARTAMENTOS Y DISTRITOS ASISTIDOS Y CAPACITADOS EN EL PLAN BASICO DE ATENCION, PAB</v>
          </cell>
        </row>
        <row r="11">
          <cell r="B11" t="str">
            <v>0300G003 DEPARTAMENTOS Y DISTRITOS CON MANEJO AUTONOMO DE RECURSOS</v>
          </cell>
        </row>
        <row r="12">
          <cell r="B12" t="str">
            <v>0300G004 MUNICIPIOS CON MANEJO AUTONOMO DE RECURSOS</v>
          </cell>
        </row>
        <row r="13">
          <cell r="B13" t="str">
            <v>0300G005 EPS PUBLICAS Y PRIVADAS QUE CUENTAN CON UN SISTEMA DE GARANTIA DE CALIDAD OPERANDO (DIFERENTES NIVELES DE DESARROLLO)</v>
          </cell>
        </row>
        <row r="14">
          <cell r="B14" t="str">
            <v>0300G006 TASA DE CIRUGIAS CANCELADAS EN HOSPITALES DE NIVEL DE ATENCION II Y III, SOBRE EL TOTAL DE PROGRAMADAS.</v>
          </cell>
        </row>
        <row r="15">
          <cell r="B15" t="str">
            <v>0300G007 EXCEDENTES RESULTADO DE LA SUBCUENTA DE COMPENSACION FOSYGA</v>
          </cell>
        </row>
        <row r="16">
          <cell r="B16" t="str">
            <v>0300G008 COFINANCIACION DE LA NACION PARA MANTENER LA COBERTURA DE REGISTRO SUBSIDIADO A NIVEL TERRITORIAL</v>
          </cell>
        </row>
        <row r="17">
          <cell r="B17" t="str">
            <v>0300G009 RELACION DE INGRESOS Y GASTOS EN LOS HOSPITALES DE II Y III NIVEL</v>
          </cell>
        </row>
        <row r="18">
          <cell r="B18" t="str">
            <v>0300G010 GASTO TOTAL HOSPITALARIO FINANCIADO CON RECURSOS PROPIOS</v>
          </cell>
        </row>
        <row r="19">
          <cell r="B19" t="str">
            <v>0300G011 MONTO TOTAL DE RECURSOS DESTINADOS A LA FINANCIACION DEL REGIMEN SUBSIDIADO</v>
          </cell>
        </row>
        <row r="20">
          <cell r="B20" t="str">
            <v>0300G012 CUMPLIMIENTO DE LA EJECUCION PRESUPUESTAL</v>
          </cell>
        </row>
        <row r="21">
          <cell r="B21" t="str">
            <v>0300G013 CUMPLIMIENTO DE LA EJECUCION PRESUPUESTAL EN ADECUACION Y DOTACION</v>
          </cell>
        </row>
        <row r="22">
          <cell r="B22" t="str">
            <v>0300G014 INVERSION EQUIPOS DE LABORATORIO</v>
          </cell>
        </row>
        <row r="23">
          <cell r="B23" t="str">
            <v>0300G015 INVERSION INSUMOS DE LABORATORIO</v>
          </cell>
        </row>
        <row r="24">
          <cell r="B24" t="str">
            <v>0300G016 INVERSION EQUIPOS DE SISTEMATIZACION Y COMUNICACION</v>
          </cell>
        </row>
        <row r="25">
          <cell r="B25" t="str">
            <v>0300G017 COSTO PROMEDIO DE CAPACITACION POR ENTIDAD TERRITORIAL</v>
          </cell>
        </row>
        <row r="26">
          <cell r="B26" t="str">
            <v>0300G018 COSTO PROMEDIO ASESORIAS DE ASISTENCIA TECNICA</v>
          </cell>
        </row>
        <row r="27">
          <cell r="B27" t="str">
            <v>0300G019 INVERSION PARA EL PROGRAMA DE ANALISIS DE CONTROL DE CALIDAD DE LOS PRODUCTOS BIOLOGICOS</v>
          </cell>
        </row>
        <row r="28">
          <cell r="B28" t="str">
            <v>0300G020 EFICIENCIA ADMINISTRATIVA</v>
          </cell>
        </row>
        <row r="29">
          <cell r="B29" t="str">
            <v>0300G021 VIGILANCIA Y CONTROL</v>
          </cell>
        </row>
        <row r="30">
          <cell r="B30" t="str">
            <v>0300G022 VISITAS DE BUENAS PRACTICAS DE MANUFACTURA, BPM</v>
          </cell>
        </row>
        <row r="31">
          <cell r="B31" t="str">
            <v>0300G023 PROGRAMA DE ANALISIS DE CONTROL DE CALIDAD</v>
          </cell>
        </row>
        <row r="32">
          <cell r="B32" t="str">
            <v>0300G024 REUNIONES TECNICO-CIENTIFICAS DE LA COMISION REVISORA</v>
          </cell>
        </row>
        <row r="33">
          <cell r="B33" t="str">
            <v>04000000 SECTOR COMUNICACIONES</v>
          </cell>
        </row>
        <row r="34">
          <cell r="B34" t="str">
            <v>0400G001 RED TELEFONICA ATENDIDA PROMEDIO POR AÑO</v>
          </cell>
        </row>
        <row r="35">
          <cell r="B35" t="str">
            <v>0400G002 REPOSICION DE EQUIPOS ELECTRONICOS RELACIONADOS CON LAS TELECOMUNICACIONES</v>
          </cell>
        </row>
        <row r="36">
          <cell r="B36" t="str">
            <v>0400G003 SERVICIOS ADMINISTRADOS EN UNA UNICA BASE DE DATOS</v>
          </cell>
        </row>
        <row r="37">
          <cell r="B37" t="str">
            <v>0400G004 INSTALACION DE TELEFONOS PUBLICOS PARA SORDOS</v>
          </cell>
        </row>
        <row r="38">
          <cell r="B38" t="str">
            <v>0400G005 EJECUCION EN CONSTRUCCION DE LA SEDE CENTRAL Y LAS TERRITORIALES DEL MINISTERIO DE COMUNICACIONES</v>
          </cell>
        </row>
        <row r="39">
          <cell r="B39" t="str">
            <v>0400G006 EJECUCION EN ADECUACION DE LA SEDE CENTRAL Y LAS TERRITORIALES DEL MINISTERIO DE COMUNICACIONES</v>
          </cell>
        </row>
        <row r="40">
          <cell r="B40" t="str">
            <v>0400G007 EJECUCION EN REMODELACION DE LA SEDE CENTRAL Y LAS TERRITORIALES DEL MINISTERIO DE COMUNICACIONES</v>
          </cell>
        </row>
        <row r="41">
          <cell r="B41" t="str">
            <v>0400G008 FUNCIONAMIENTO DE LA RADIODIFUSORA NACIONAL</v>
          </cell>
        </row>
        <row r="42">
          <cell r="B42" t="str">
            <v>0400G009 OBSERVACIONES ATENDIDAS DE LOS INFORMES FINALES DE INTERVENTORIAS DE LOS SERVICIOS DE TELECOMUNICACIONES</v>
          </cell>
        </row>
        <row r="43">
          <cell r="B43" t="str">
            <v>0400G010 INVERSION POR FUNCIONARIO CAPACITADO</v>
          </cell>
        </row>
        <row r="44">
          <cell r="B44" t="str">
            <v>0400G011 INVERSION POR FUNCIONARIO BENEFICIADO CON PROGRAMAS DE BIENESTAR SOCIAL</v>
          </cell>
        </row>
        <row r="45">
          <cell r="B45" t="str">
            <v>0400G012 INVERSION EN CORREO SOCIAL POR MUNICIPIO</v>
          </cell>
        </row>
        <row r="46">
          <cell r="B46" t="str">
            <v>0400G013 COSTO POR CONECTIVIDAD</v>
          </cell>
        </row>
        <row r="47">
          <cell r="B47" t="str">
            <v>0400G014 COSTO POR PUNTO DE TELEFONIA RURAL COMUNITARIA</v>
          </cell>
        </row>
        <row r="48">
          <cell r="B48" t="str">
            <v>0400G015 COSTO POR TELEFONO PUBLICO PARA SORDO</v>
          </cell>
        </row>
        <row r="49">
          <cell r="B49" t="str">
            <v>0400G016 COSTO POR CAPACITACION EN MANEJO DE EMISORAS COMUNITARIAS</v>
          </cell>
        </row>
        <row r="50">
          <cell r="B50" t="str">
            <v>0400G017 EQUIPOS RECIBIDOS EN DONACION PARA EL PROGRAMA DE COMPUTADORES PARA EDUCAR</v>
          </cell>
        </row>
        <row r="51">
          <cell r="B51" t="str">
            <v>0400G018 COSTO POR ESTACION RECUPERADA DE LA RADIODIFUSORA NACIONAL</v>
          </cell>
        </row>
        <row r="52">
          <cell r="B52" t="str">
            <v>0400G019 COSTO POR MONTAJE DE NUEVAS ESTACIONES DE LA RADIODIFUSORA NACIONAL</v>
          </cell>
        </row>
        <row r="53">
          <cell r="B53" t="str">
            <v>0400G020 CENTRALES DE COMPUTO EN FUNCIONAMIENTO NORMAL</v>
          </cell>
        </row>
        <row r="54">
          <cell r="B54" t="str">
            <v>0400G021 COMPUTADORES EN FUNCIONAMIENTO NORMAL</v>
          </cell>
        </row>
        <row r="55">
          <cell r="B55" t="str">
            <v>0400G022 INFRAESTRUCTURA DEL SISTEMA DE GESTION DEL ESPECTRO EN FUNCIONAMIENTO  NORMAL</v>
          </cell>
        </row>
        <row r="56">
          <cell r="B56" t="str">
            <v>0400G023 ADQUISICION DEL MAPA DIGITALIZADO DEL PAIS CON RELIEVE</v>
          </cell>
        </row>
        <row r="57">
          <cell r="B57" t="str">
            <v>05000000 SECTOR MINAS Y ENERGIA</v>
          </cell>
        </row>
        <row r="58">
          <cell r="B58" t="str">
            <v>0500G001 TIEMPO DE RESPUESTA A EVENT (TR)</v>
          </cell>
        </row>
        <row r="59">
          <cell r="B59" t="str">
            <v>0500G002 PROGRAMACION PROYECTO (PP).</v>
          </cell>
        </row>
        <row r="60">
          <cell r="B60" t="str">
            <v>0500G003 KILOMETROS RED ELECTRICA ATENDIDA O MANTENIDA POR AÑO (KT).</v>
          </cell>
        </row>
        <row r="61">
          <cell r="B61" t="str">
            <v>0500G004 VALOR INVERTIDO POR KILOMETRO DE RED ELECTRICA ATENDIDA O MANTENIDA POR AÑO</v>
          </cell>
        </row>
        <row r="62">
          <cell r="B62" t="str">
            <v>0500G005 PARTICIPACION EN EL PIB (EN PESOS) DEL SECTOR ENERGETICO</v>
          </cell>
        </row>
        <row r="63">
          <cell r="B63" t="str">
            <v>0500G006 ENERGIA ELECTRICA QUE SE PIERDE POR TRANSMISION</v>
          </cell>
        </row>
        <row r="64">
          <cell r="B64" t="str">
            <v>0500G007 ENERGIA ELECTRICA QUE SE PIERDE POR DISTRIBUCION</v>
          </cell>
        </row>
        <row r="65">
          <cell r="B65" t="str">
            <v>0500G008 PROYECTOS CON INCORPORACION DE LA VARIABLE AMBIENTAL DEL SECTOR ENERGETICO</v>
          </cell>
        </row>
        <row r="66">
          <cell r="B66" t="str">
            <v>0500G009 ATENCION A USUARIOS BRINDANDO INFORMACION OPORTUNA DEL SECTOR MINERO - ENERGETICO</v>
          </cell>
        </row>
        <row r="67">
          <cell r="B67" t="str">
            <v>0500G010 NIVEL DE AVANCE DEL DESARROLLO DEL SISTEMA DE INFORMACION ENERGETICO</v>
          </cell>
        </row>
        <row r="68">
          <cell r="B68" t="str">
            <v>0500G011 RACIONAMIENTO DE GASES COMBUSTIBLES Y COMBUSTIBLES LIQUIDOS</v>
          </cell>
        </row>
        <row r="69">
          <cell r="B69" t="str">
            <v>0500G012 RACIONAMIENTO ENERGETICO EN ZONAS INTERCONECTADAS</v>
          </cell>
        </row>
        <row r="70">
          <cell r="B70" t="str">
            <v>0500G013 CONSULTAS A LA PAGINA WEB</v>
          </cell>
        </row>
        <row r="71">
          <cell r="B71" t="str">
            <v>0500G014 UTILIZACION DE LA CAPACIDAD DE RED</v>
          </cell>
        </row>
        <row r="72">
          <cell r="B72" t="str">
            <v>0500G015 NUEVAS EMPRESAS COMPETITIVAS</v>
          </cell>
        </row>
        <row r="73">
          <cell r="B73" t="str">
            <v>0500G016 SEGUIMIENTO A LA PROGRAMACION DE PROYECTO</v>
          </cell>
        </row>
        <row r="74">
          <cell r="B74" t="str">
            <v>0500G017 SEGUIMIENTO A LA PROGRAMACION DE LA INVERSION PROYECTO</v>
          </cell>
        </row>
        <row r="75">
          <cell r="B75" t="str">
            <v>0500G018 INTERRUPCIONES EN EL SERVICIO DE ENERGIA</v>
          </cell>
        </row>
        <row r="76">
          <cell r="B76" t="str">
            <v>0500G019 TIEMPO DE INTERRUPCION DEL SERVICIO DE ENERGIA</v>
          </cell>
        </row>
        <row r="77">
          <cell r="B77" t="str">
            <v>0500G020 RECLAMOS AL SERVICIO</v>
          </cell>
        </row>
        <row r="78">
          <cell r="B78" t="str">
            <v>0500G021 RECLAMOS AL SERVICIO DE ENERGIA ELECTRICA</v>
          </cell>
        </row>
        <row r="79">
          <cell r="B79" t="str">
            <v>0500G022 SANCIONES POR EL INCUMPLIMIENTO DE LA NORMATIVIDAD</v>
          </cell>
        </row>
        <row r="80">
          <cell r="B80" t="str">
            <v>0500G023 CUMPLIMIENTO EN EL REPORTE DE ENTREGA DE LA LIQUIDACION DE SUBSIDIOS</v>
          </cell>
        </row>
        <row r="81">
          <cell r="B81" t="str">
            <v>0500G024 PRODUCCION DE ENERGIA ELECTRICA</v>
          </cell>
        </row>
        <row r="82">
          <cell r="B82" t="str">
            <v>0500G025 ENERGIA ELECTRICA QUE SE PIERDE POR TRANSMISION (EN PORCENTAJE)</v>
          </cell>
        </row>
        <row r="83">
          <cell r="B83" t="str">
            <v>0500G026 ENERGIA ELECTRICA QUE SE PIERDE POR DISTRIBUCION (EN PORCENTAJE)</v>
          </cell>
        </row>
        <row r="84">
          <cell r="B84" t="str">
            <v>0500G027 INVERSION EN UNIDAD DE KM DE LA RED ELECTRICA CONSTRUIDA POR AÑO EN ZONAS NO INTERCONECTADAS,  ZNI</v>
          </cell>
        </row>
        <row r="85">
          <cell r="B85" t="str">
            <v>0500G028 VALOR INVERTIDO EN KWH GENERADO POR AÑO EN ZONAS NO INTERCONECTADAS, ZNI.</v>
          </cell>
        </row>
        <row r="86">
          <cell r="B86" t="str">
            <v>0500G029 COSTO DE INVERSION EN LA ESTRUCTURACION E IMPLEMENTACION DE ESQUEMAS EMPRESARIALES EN LAS ZNI</v>
          </cell>
        </row>
        <row r="87">
          <cell r="B87" t="str">
            <v>0500G030 EJECUCION DE PRESUPUESTO EN PROYECTOS ORIENTADOS A IMPLEMENTAR EL  PNDM.</v>
          </cell>
        </row>
        <row r="88">
          <cell r="B88" t="str">
            <v>0500G031 CUMPLIMIENTO DE LAS ASESORIAS PROGRAMADAS</v>
          </cell>
        </row>
        <row r="89">
          <cell r="B89" t="str">
            <v>0500G032 CUMPLIMIENTO DE LAS TAREAS ESTABLECIDAS EN EL PLAN OPERATIVO ANUAL</v>
          </cell>
        </row>
        <row r="90">
          <cell r="B90" t="str">
            <v>0500G033 CUMPLIMIENTO DE LOS PROGRAMAS DE CAPACITACION</v>
          </cell>
        </row>
        <row r="91">
          <cell r="B91" t="str">
            <v>0500G034 NIVEL DE EJECUCION DE LOS PROYECTOS DE MINERIA ESPECIAL PROGRAMADOS</v>
          </cell>
        </row>
        <row r="92">
          <cell r="B92" t="str">
            <v>0500G035 AVANCE EN COMPONENTES PARA EL DESARROLLO DE LA IMPLEMENTACION DEL SISTEMA DE INFORMACION MINERO</v>
          </cell>
        </row>
        <row r="93">
          <cell r="B93" t="str">
            <v>0500G036 GRADO DE IMPLEMENTACION DEL PLAN NACIONAL DE DESARROLLO MINERO, PNDM</v>
          </cell>
        </row>
        <row r="94">
          <cell r="B94" t="str">
            <v>0500G037 INVERSION DE LA ENTIDAD EN ESTUDIOS</v>
          </cell>
        </row>
        <row r="95">
          <cell r="B95" t="str">
            <v>0500G038 VALOR INVERTIDO EN MANTENIMIENTO DE RED ELECTRICA ATENDIDA POR AÑO</v>
          </cell>
        </row>
        <row r="96">
          <cell r="B96" t="str">
            <v>06000000 SECTOR TRANSPORTE</v>
          </cell>
        </row>
        <row r="97">
          <cell r="B97" t="str">
            <v>0600G001 INTERRUPCION DE SERVICIOS INFORMATICOS</v>
          </cell>
        </row>
        <row r="98">
          <cell r="B98" t="str">
            <v>0600G002 PROGRAMACION DE PROYECTOS</v>
          </cell>
        </row>
        <row r="99">
          <cell r="B99" t="str">
            <v>0600G003 SOLICITUDES DE CAPACITACION ATENDIDAS</v>
          </cell>
        </row>
        <row r="100">
          <cell r="B100" t="str">
            <v>0600G004 APROPIACION DE RECURSOS</v>
          </cell>
        </row>
        <row r="101">
          <cell r="B101" t="str">
            <v>0600G005 SEGUIMIENTO A LA PROGRAMACION DE PROYECTOS</v>
          </cell>
        </row>
        <row r="102">
          <cell r="B102" t="str">
            <v>0600G006 COSTO INVERTIDO VS COSTO PROGRAMADO PUENTE</v>
          </cell>
        </row>
        <row r="103">
          <cell r="B103" t="str">
            <v>0600G007 COSTOS DE MANTENIMIENTO DE LA INFRAESTRUCTURA COMPUTACIONAL</v>
          </cell>
        </row>
        <row r="104">
          <cell r="B104" t="str">
            <v>0600G008 INTERVENCION DE LOS CANALES DE ACCESO</v>
          </cell>
        </row>
        <row r="105">
          <cell r="B105" t="str">
            <v>0600G009 INVERSION EN ESTUDIOS CONTRATADOS</v>
          </cell>
        </row>
        <row r="106">
          <cell r="B106" t="str">
            <v>0600G010 INVERSION EN REPOSICION DE EQUIPOS DE COMPUTO</v>
          </cell>
        </row>
        <row r="107">
          <cell r="B107" t="str">
            <v>0600G011 MANTENIMIENTO Y REPARACION DE EQUIPOS DE TRASBORDO</v>
          </cell>
        </row>
        <row r="108">
          <cell r="B108" t="str">
            <v>0600G012 PROCESOS AUDITADOS</v>
          </cell>
        </row>
        <row r="109">
          <cell r="B109" t="str">
            <v>0600G013 RECAUDOS POR CONTRAPRESTACION</v>
          </cell>
        </row>
        <row r="110">
          <cell r="B110" t="str">
            <v>0600G014 REPARACION Y HABILITACION DE EQUIPOS</v>
          </cell>
        </row>
        <row r="111">
          <cell r="B111" t="str">
            <v>0600G015 CUMPLIMIENTO EN EL PLAZO DE EJECUCION DE LOS CONTRATOS DE CAPACITACION</v>
          </cell>
        </row>
        <row r="112">
          <cell r="B112" t="str">
            <v>0600G016 AVANCE PLAN DE ACCION</v>
          </cell>
        </row>
        <row r="113">
          <cell r="B113" t="str">
            <v>0600G017 COBERTURA SEÑALIZACION RED VIAL</v>
          </cell>
        </row>
        <row r="114">
          <cell r="B114" t="str">
            <v>0600G018 CONTRIBUCION AL RECAUDO Y CONTROL DE LA VALORIZACION</v>
          </cell>
        </row>
        <row r="115">
          <cell r="B115" t="str">
            <v>0600G019 COSTO PRIMA DE SEGUROS VS. SINIESTROS CANCELADOS PARA VEHICULOS QUE TRANSITAN EN LA RED NACIONAL DE CARRETERAS</v>
          </cell>
        </row>
        <row r="116">
          <cell r="B116" t="str">
            <v>0600G020 CUBRIMIENTO A EMERGENCIAS</v>
          </cell>
        </row>
        <row r="117">
          <cell r="B117" t="str">
            <v>0600G021 CUMPLIMIENTO PLAZO ADQUISICION DE EQUIPOS</v>
          </cell>
        </row>
        <row r="118">
          <cell r="B118" t="str">
            <v>0600G022 FRECUENCIA DE COMISIONES DE SUPERVISION</v>
          </cell>
        </row>
        <row r="119">
          <cell r="B119" t="str">
            <v>0600G023 COMPROMISOS DEL RECURSO ECONOMICO ASIGNADO</v>
          </cell>
        </row>
        <row r="120">
          <cell r="B120" t="str">
            <v>0600G024 INVERSION EN REPARACIONES LOCATIVAS DE INMUEBLES  A CARGO DE LA ENTIDAD</v>
          </cell>
        </row>
        <row r="121">
          <cell r="B121" t="str">
            <v>0600G025 PAGO DE OBRAS COMPLEMENTARIAS A CONCESIONES VIALES</v>
          </cell>
        </row>
        <row r="122">
          <cell r="B122" t="str">
            <v>0600G026 PROYECTOS VIALES CON LICENCIAS AMBIENTALES</v>
          </cell>
        </row>
        <row r="123">
          <cell r="B123" t="str">
            <v>0600G027 RECAUDOS POR VENTA VS INVERSION EN ESPECIES VENALES (PAGOS PERCIBIDOS POR ELEMENTOS PARA CONTROL DE TRANSITO: PLACAS MOTOS, AUTOS, PLANILLAS, LICENCIAS, ENTRE OTROS)</v>
          </cell>
        </row>
        <row r="124">
          <cell r="B124" t="str">
            <v>0600G028 REGISTROS INTERNOS GENERADOS</v>
          </cell>
        </row>
        <row r="125">
          <cell r="B125" t="str">
            <v>0600G029 PAGO DE GARANTIAS A CONCESIONES VIALES</v>
          </cell>
        </row>
        <row r="126">
          <cell r="B126" t="str">
            <v>0600G030 REUNIONES CON LA COMUNIDAD COMO ESTRATEGIA DE GESTION</v>
          </cell>
        </row>
        <row r="127">
          <cell r="B127" t="str">
            <v>0600G031 INVERSION PUBLICA EN EL SECTOR TRANSPORTE</v>
          </cell>
        </row>
        <row r="128">
          <cell r="B128" t="str">
            <v>0600G032 INVERSION PUBLICA EN EL SECTOR TRANSPORTE SUBSECTOR TRANSPORTE TERRESTRE</v>
          </cell>
        </row>
        <row r="129">
          <cell r="B129" t="str">
            <v>0600G033 CUMPLIMIENTO DE LAS ASESORIAS PROGRAMADAS</v>
          </cell>
        </row>
        <row r="130">
          <cell r="B130" t="str">
            <v>0600G034 CUMPLIMIENTO DE LOS PROGRAMAS DE CAPACITACIÓN DEL CEA</v>
          </cell>
        </row>
        <row r="131">
          <cell r="B131" t="str">
            <v>0600G035 COBERTURA DE LOS SERVICIOS DE SEGURIDAD EN AEROPUERTOS</v>
          </cell>
        </row>
        <row r="132">
          <cell r="B132" t="str">
            <v>0600G036 COSTO USUARIOS ATENDIDOS POR LA OFICINA DE CONTROL Y SEGURIDAD AEREA, OCSA.</v>
          </cell>
        </row>
        <row r="133">
          <cell r="B133" t="str">
            <v>0600G037 COSTO USUARIOS ATENDIDOS POR EL CENTRO DE ESTUDIOS AERONAUTICOS, CEA</v>
          </cell>
        </row>
        <row r="134">
          <cell r="B134" t="str">
            <v>0600G038 VARIACIÓN DEL COSTO USUARIOS ATENDIDOS POR LA OFICINA DE CONTROL Y SEGURIDAD AEREA, OCSA.</v>
          </cell>
        </row>
        <row r="135">
          <cell r="B135" t="str">
            <v>0600G039 VARIACIÓN DEL COSTO USUARIOS ATENDIDOS POR EL CENTRO DE ESTUDIOS AERONAUTICOS, CEA</v>
          </cell>
        </row>
        <row r="136">
          <cell r="B136" t="str">
            <v>0600G040 CUMPLIMIENTO DE LOS PROGRAMAS DE CAPACITACION, CEA.</v>
          </cell>
        </row>
        <row r="137">
          <cell r="B137" t="str">
            <v>0600G041 CUMPLIMIENTO DE LOS PROGRAMAS DE CAPACITACION, OCSA</v>
          </cell>
        </row>
        <row r="138">
          <cell r="B138" t="str">
            <v>07000000 SECTOR EDUCACION Y CULTURA</v>
          </cell>
        </row>
        <row r="139">
          <cell r="B139" t="str">
            <v>0700G001 ALUMNOS EVALUADOS PRUEBAS "SABER"</v>
          </cell>
        </row>
        <row r="140">
          <cell r="B140" t="str">
            <v>0700G002 DOCENTES EVALUADOS</v>
          </cell>
        </row>
        <row r="141">
          <cell r="B141" t="str">
            <v>0700G003 RELACION ALUMNOS POR DOCENTE</v>
          </cell>
        </row>
        <row r="142">
          <cell r="B142" t="str">
            <v>0700G004 FONDOS MIXTOS DEPARTAMENTALES Y DISTRITALES A LOS QUE SE HA BRINDADO APOYO PARA EL FORTALECIMIENTO DE SU CAPACIDAD DE GESTION Y EJECUCION</v>
          </cell>
        </row>
        <row r="143">
          <cell r="B143" t="str">
            <v>0700G005 CONSEJOS DEPARTAMENTALES Y DISTRITALES A LOS QUE SE HA BRINDADO APOYO PARA EL FORTALECIMIENTO DE SU CAPACIDAD DE GESTION Y EJECUCION</v>
          </cell>
        </row>
        <row r="144">
          <cell r="B144" t="str">
            <v>0700G006 BIBLIOTECAS PUBLICAS A LAS QUE SE HA BRINDADO APOYO A TRAVES DE LA RED A  NIVEL NACIONAL PARA EL FORTALECIMIENTO.</v>
          </cell>
        </row>
        <row r="145">
          <cell r="B145" t="str">
            <v>0700G007 TALLERES Y SEMINARIOS DE PROTECCION Y CONSERVACION DEL PATRIMONIO ARQUEOLOGICO</v>
          </cell>
        </row>
        <row r="146">
          <cell r="B146" t="str">
            <v>0700G008 ENCUENTROS CULTURALES REALIZADOS</v>
          </cell>
        </row>
        <row r="147">
          <cell r="B147" t="str">
            <v>0700G009 PROCESOS FORMATIVOS FOMENTADOS EN LAS DIFERENTES MANIFESTACIONES ARTISTICAS</v>
          </cell>
        </row>
        <row r="148">
          <cell r="B148" t="str">
            <v>0700G010 PROGRAMAS DE FORMACION EN GESTION CULTURAL</v>
          </cell>
        </row>
        <row r="149">
          <cell r="B149" t="str">
            <v>0700G011 NIÑOS BENEFICIADOS EN TALLERES DE FORMACION DE ARTES PARA LA INFANCIA</v>
          </cell>
        </row>
        <row r="150">
          <cell r="B150" t="str">
            <v>0700G012 BECAS NACIONALES OTORGADAS POR ENTIDADES PUBLICAS</v>
          </cell>
        </row>
        <row r="151">
          <cell r="B151" t="str">
            <v>0700G013 PREMIOS NACIONALES OTORGADOS POR ENTIDADES PUBLICAS</v>
          </cell>
        </row>
        <row r="152">
          <cell r="B152" t="str">
            <v>0700G014 EMISORAS COMUNITARIAS CON PROGRAMAS CULTURALES</v>
          </cell>
        </row>
        <row r="153">
          <cell r="B153" t="str">
            <v>0700G015 MUNICIPIOS CUBIERTOS POR EL PROGRAMA "NUEVO SISTEMA ESCOLAR "(ALUMNOS DE 5° A 9°)</v>
          </cell>
        </row>
        <row r="154">
          <cell r="B154" t="str">
            <v>0700G016 RECUPERACION DE CARTERA DE CREDITOS OTORGADOS POR EL ICETEX</v>
          </cell>
        </row>
        <row r="155">
          <cell r="B155" t="str">
            <v>0700G017 MUNICIPIOS CERTIFICADOS PARA EL MANEJO AUTONOMO DE LA EDUCACION</v>
          </cell>
        </row>
        <row r="156">
          <cell r="B156" t="str">
            <v>0700G018 DOCENTES TERRITORIALES INCORPORADOS A LA PLANTA FINANCIADA CON PARTICIPACIONES</v>
          </cell>
        </row>
        <row r="157">
          <cell r="B157" t="str">
            <v>0700G019 TRASLADO DE DOCENTES</v>
          </cell>
        </row>
        <row r="158">
          <cell r="B158" t="str">
            <v>0700G020 CANCELACION DE CARGOS Y/O CONTRATOS TERRITORIALES</v>
          </cell>
        </row>
        <row r="159">
          <cell r="B159" t="str">
            <v>0700G021 ONGS CULTURALES A LAS QUE SE HA BRINDADO APOYO PARA SU FORTALECIMEINTO POR PARTE DEL ESTADO</v>
          </cell>
        </row>
        <row r="160">
          <cell r="B160" t="str">
            <v>0700G022 CONVENIOS REALIZADOS</v>
          </cell>
        </row>
        <row r="161">
          <cell r="B161" t="str">
            <v>0700G023 CONVENIOS DE DESEMPEÑO DEPARTAMENTALES FIRMADOS</v>
          </cell>
        </row>
        <row r="162">
          <cell r="B162" t="str">
            <v>0700G024 FONDOS MIXTOS DEPARTAMENTALES Y DISTRITALES FORTALECIDOS EN SU CAPACIDAD DE GESTION Y EJECUCION.</v>
          </cell>
        </row>
        <row r="163">
          <cell r="B163" t="str">
            <v>0700G025 TASA PRESUPUTO  EJECUTADO SOBRE PROGRAMADO</v>
          </cell>
        </row>
        <row r="164">
          <cell r="B164" t="str">
            <v>0700G026 EFECTIVIDAD EN EL RECAUDO.</v>
          </cell>
        </row>
        <row r="165">
          <cell r="B165" t="str">
            <v>0700G027 RELACION DE LA INVERSION EN DEPORTE VS GASTO SOCIAL.</v>
          </cell>
        </row>
        <row r="166">
          <cell r="B166" t="str">
            <v>0700G028 PROFESORES ACTUALIZADOS EN CAPACITACION</v>
          </cell>
        </row>
        <row r="167">
          <cell r="B167" t="str">
            <v>0700G029 EMISORAS COMUNITARIAS EN CENTROS EDUCATIVOS</v>
          </cell>
        </row>
        <row r="168">
          <cell r="B168" t="str">
            <v>0700G030 PROFESORES ESCALAFONADOS POR CENTRO EDUCATIVO</v>
          </cell>
        </row>
        <row r="169">
          <cell r="B169" t="str">
            <v>0700G031 BIBLIOTECAS POR NIVEL DE ESCOLARIDAD</v>
          </cell>
        </row>
        <row r="170">
          <cell r="B170" t="str">
            <v>0700G032 COSTO DE SUBSIDIO POR ALUMNO</v>
          </cell>
        </row>
        <row r="171">
          <cell r="B171" t="str">
            <v>0700G033 COSTO POR USUARIO ATENDIDO</v>
          </cell>
        </row>
        <row r="172">
          <cell r="B172" t="str">
            <v>0700G034 FINANCIACION DE MATRICULAS POR ICETEX</v>
          </cell>
        </row>
        <row r="173">
          <cell r="B173" t="str">
            <v>0700G035 INVERSION TOTAL POR BENEFICIARIO</v>
          </cell>
        </row>
        <row r="174">
          <cell r="B174" t="str">
            <v>0700G036 SEGUIMIENTO A LA EVALUACION Y ACTUALIZACION DE PROCESOS Y PROCEDIMIENTOS</v>
          </cell>
        </row>
        <row r="175">
          <cell r="B175" t="str">
            <v>0700G037 PROGRAMAS ACADEMICOS EDUCACION SUPERIOR IMPLANTADOS O EN OPERACION</v>
          </cell>
        </row>
        <row r="176">
          <cell r="B176" t="str">
            <v>0700G038 CONSULTAS POR COLECCIONES DE LIBROS QUE HACE PARTE DE LA BIBLIOTECA</v>
          </cell>
        </row>
        <row r="177">
          <cell r="B177" t="str">
            <v>08000000 SECTOR  INTERIOR Y JUSTICIA</v>
          </cell>
        </row>
        <row r="178">
          <cell r="B178" t="str">
            <v>0800G001 DISTRITOS JUDICIALES CREADOS</v>
          </cell>
        </row>
        <row r="179">
          <cell r="B179" t="str">
            <v>0800G002 SOLICITUDES ATENDIDAS</v>
          </cell>
        </row>
        <row r="180">
          <cell r="B180" t="str">
            <v>0800G003 REGISTROS INCORPORADOS</v>
          </cell>
        </row>
        <row r="181">
          <cell r="B181" t="str">
            <v>0800G004 EJECUCION DEL PROYECTO SEGUN CRONOGRAMA</v>
          </cell>
        </row>
        <row r="182">
          <cell r="B182" t="str">
            <v>0800G005 COBERTURA DE FORMACION A FUNCIONARIOS</v>
          </cell>
        </row>
        <row r="183">
          <cell r="B183" t="str">
            <v>0800G006 INTERCOMUNICACION E INTEGRACION DE USUARIOS RAMA JUDICIAL MEDIANTE LA CONEXION AL SISTEMA DE INFORMACION</v>
          </cell>
        </row>
        <row r="184">
          <cell r="B184" t="str">
            <v>0800G007 CONGESTIONAMIENTO Y REPRESAMIENTO DE PROCESOS</v>
          </cell>
        </row>
        <row r="185">
          <cell r="B185" t="str">
            <v>0800G008 IMPLEMENTACION DE ESTACIONES DE TRABAJO</v>
          </cell>
        </row>
        <row r="186">
          <cell r="B186" t="str">
            <v>0800G009 CUBRIMIENTO SISTEMA INFORMACION GESTION JUDICIAL</v>
          </cell>
        </row>
        <row r="187">
          <cell r="B187" t="str">
            <v>0800G010 PROCESOS EVACUADOS</v>
          </cell>
        </row>
        <row r="188">
          <cell r="B188" t="str">
            <v>0800G011 SERVICIOS DE INFORMACION OFRECIDOS INTRANET  /INTERNET DE LA RAMA JUDICIAL</v>
          </cell>
        </row>
        <row r="189">
          <cell r="B189" t="str">
            <v>0800G012 CUPOS PARA CAPACITACION SOLICITADOS</v>
          </cell>
        </row>
        <row r="190">
          <cell r="B190" t="str">
            <v>0800G013 CUPOS OFRECIDOS PARA CAPACITACION</v>
          </cell>
        </row>
        <row r="191">
          <cell r="B191" t="str">
            <v>0800G014 SEGUIMIENTO A LA EJECUCION ESTUDIOS DE MERCADO SEGUN CRONOGRAMA</v>
          </cell>
        </row>
        <row r="192">
          <cell r="B192" t="str">
            <v>0800G015 COSTO UNITARIO PROGRAMADO ESTADISTICAS</v>
          </cell>
        </row>
        <row r="193">
          <cell r="B193" t="str">
            <v>0800G016 COSTO UNITARIO EJECUTADO ESTADISTICAS</v>
          </cell>
        </row>
        <row r="194">
          <cell r="B194" t="str">
            <v>0800G017 RELACION COSTO UNITARIO PROGRAMADO VS EJECUTADO DE ESTADISTICAS</v>
          </cell>
        </row>
        <row r="195">
          <cell r="B195" t="str">
            <v>0800G018 COSTO UNITARIO PROGRAMADO LEGISLATIVO</v>
          </cell>
        </row>
        <row r="196">
          <cell r="B196" t="str">
            <v>0800G019 COSTO UNITARIO EJECUTADO LEGISLATIVO</v>
          </cell>
        </row>
        <row r="197">
          <cell r="B197" t="str">
            <v>0800G020 RELACION COSTO UNITARIO PROGRAMADO VS EJECUTADO LEGISLATIVO</v>
          </cell>
        </row>
        <row r="198">
          <cell r="B198" t="str">
            <v>0800G021 COSTO UNITARIO PROGRAMADO MAPA</v>
          </cell>
        </row>
        <row r="199">
          <cell r="B199" t="str">
            <v>0800G022 COSTO UNITARIO EJECUTADO MAPA</v>
          </cell>
        </row>
        <row r="200">
          <cell r="B200" t="str">
            <v>0800G023 RELACION COSTO UNITARIO PROGRAMADO VS EJECUTADO MAPA</v>
          </cell>
        </row>
        <row r="201">
          <cell r="B201" t="str">
            <v>0800G024 COSTO UNITARIO PROGRAMADO ARCHIVOS</v>
          </cell>
        </row>
        <row r="202">
          <cell r="B202" t="str">
            <v>0800G025 COSTO UNITARIO EJECUTADO ARCHIVOS</v>
          </cell>
        </row>
        <row r="203">
          <cell r="B203" t="str">
            <v>0800G026 RELACION COSTO UNITARIO PROGRAMADO VS EJECUTADO ARCHIVOS</v>
          </cell>
        </row>
        <row r="204">
          <cell r="B204" t="str">
            <v>0800G027 COSTO UNITARIO PROGRAMADO MODELOS</v>
          </cell>
        </row>
        <row r="205">
          <cell r="B205" t="str">
            <v>0800G028 COSTO UNITARIO EJECUTADO MODELOS</v>
          </cell>
        </row>
        <row r="206">
          <cell r="B206" t="str">
            <v>0800G029 RELACION COSTO UNITARIO PROGRAMADO VS EJECUTADO MODELOS</v>
          </cell>
        </row>
        <row r="207">
          <cell r="B207" t="str">
            <v>0800G030 COSTO INVERTIDO EN MEJORAMIENTO DE ESQUEMAS DE SEGURIDAD</v>
          </cell>
        </row>
        <row r="208">
          <cell r="B208" t="str">
            <v>0800G031 ASPIRANTES APROBADOS</v>
          </cell>
        </row>
        <row r="209">
          <cell r="B209" t="str">
            <v>0800G032 INVERSION HORA POR FUNCIONARIO CAPACITADO</v>
          </cell>
        </row>
        <row r="210">
          <cell r="B210" t="str">
            <v>0800G033 INVERSION HORA POR EMPLEADO CAPACITADO</v>
          </cell>
        </row>
        <row r="211">
          <cell r="B211" t="str">
            <v>0800G034 USUARIOS CON ACCESO A LA INFORMACION NACIONAL E INTERNACIONAL</v>
          </cell>
        </row>
        <row r="212">
          <cell r="B212" t="str">
            <v>0800G035 TIEMPO DE EJECUCION DEL PROYECTO</v>
          </cell>
        </row>
        <row r="213">
          <cell r="B213" t="str">
            <v>0800G036 ACTUALIZACION PAGINA WEB Y MEDIOS OPTICOS</v>
          </cell>
        </row>
        <row r="214">
          <cell r="B214" t="str">
            <v>0800G037 TASA DE PRODUCCION DE ACTIVIDADES</v>
          </cell>
        </row>
        <row r="215">
          <cell r="B215" t="str">
            <v>0800G038 TASA DE CUMPLIMIENTO DE ACTIVIDADES</v>
          </cell>
        </row>
        <row r="216">
          <cell r="B216" t="str">
            <v>0800G039 TASA DE CUMPLIMIENTO DE LA ASIGNACION PRESUPUESTAL</v>
          </cell>
        </row>
        <row r="217">
          <cell r="B217" t="str">
            <v>0800G040 CUBRIMIENTO ESTACIONES DE TRABAJO</v>
          </cell>
        </row>
        <row r="218">
          <cell r="B218" t="str">
            <v>0800G041 CUBRIMIENTO SISTEMA DE INFORMACION GESTION JUDICIAL</v>
          </cell>
        </row>
        <row r="219">
          <cell r="B219" t="str">
            <v>0800G042 EJECUCION ESTUDIOS DE MERCADO</v>
          </cell>
        </row>
        <row r="220">
          <cell r="B220" t="str">
            <v>09000000 SECTOR MEDIO AMBIENTE</v>
          </cell>
        </row>
        <row r="221">
          <cell r="B221" t="str">
            <v>0900G001 INFRACCIONES IMPUESTAS POR EXPLOTACION ILEGAL</v>
          </cell>
        </row>
        <row r="222">
          <cell r="B222" t="str">
            <v>0900G002 INCENTIVOS A LA REFORESTACION</v>
          </cell>
        </row>
        <row r="223">
          <cell r="B223" t="str">
            <v>0900G003 PAQUETES TECNOLOGICOS VALIDADOS E IMPLEMENTADOS DE APROVECHAMEINTO DE PRODUCTOS NO MADERABLES</v>
          </cell>
        </row>
        <row r="224">
          <cell r="B224" t="str">
            <v>0900G004 AREAS DE CUBRIMIENTO DEL SISTEMA DE PARQUES NACIONALES, SPNN</v>
          </cell>
        </row>
        <row r="225">
          <cell r="B225" t="str">
            <v>0900G005 AREAS DEL SISTEMA DE PARQUES NACIONALES, SPNN CON PLANES DE MANEJO</v>
          </cell>
        </row>
        <row r="226">
          <cell r="B226" t="str">
            <v>0900G006 NUEVAS AREAS DECLARADAS EN EL SISTEMA DE PARQUES NACIONALES, SPNN</v>
          </cell>
        </row>
        <row r="227">
          <cell r="B227" t="str">
            <v>0900G007 CUBRIMIENTO POR FUNCIONARIO DE LA UNIDAD ADMINISTRATIVA ESPECIAL DEL SISTEMA DE PARQUES NACIONALES, UAESPNN A LAS AREAS DEL SISTEMA DE PARQUES NACIONALES, SPNN</v>
          </cell>
        </row>
        <row r="228">
          <cell r="B228" t="str">
            <v>0900G008 AREAS DEL SISTEMA DE PARQUES NACIONALES, SPNN CON MANEJO INTERCULTURAL</v>
          </cell>
        </row>
        <row r="229">
          <cell r="B229" t="str">
            <v>0900G009 AREAS DEL SISTEMA DE PARQUE NACIONALES, SPNN CON ACUERDOS SOCIALES DE MANEJO</v>
          </cell>
        </row>
        <row r="230">
          <cell r="B230" t="str">
            <v>0900G010 AREAS DE RESERVA DE LA SOCIEDAD CIVIL REGISTRADAS</v>
          </cell>
        </row>
        <row r="231">
          <cell r="B231" t="str">
            <v>0900G011 AREAS NATURALES PROTEGIDAS DEL NIVEL LOCAL DECLARADAS</v>
          </cell>
        </row>
        <row r="232">
          <cell r="B232" t="str">
            <v>0900G012 AREAS NATURALES PROTEGIDAS  DECLARADAS POR LA CORPORACION AUTONOMA REGIONAL, CAR Y/O DEPARTAMENTOS.</v>
          </cell>
        </row>
        <row r="233">
          <cell r="B233" t="str">
            <v>0900G013 CUENCAS DECLARADAS EN ORDENAMIENTO Y CONSERVACION A NIVEL NACIONAL.</v>
          </cell>
        </row>
        <row r="234">
          <cell r="B234" t="str">
            <v>0900G014 INCENTIVOS OTORGADOS</v>
          </cell>
        </row>
        <row r="235">
          <cell r="B235" t="str">
            <v>0900G015 MUNICIPIOS CON PROGRAMA DE EDUCACION AMBIENTAL EN EL MANEJO INTEGRAL DE RESIDUOS SOLIDOS.</v>
          </cell>
        </row>
        <row r="236">
          <cell r="B236" t="str">
            <v>0900G016 ASESORIAS O ACOMPAÑAMIENTO A PROCESOS PRODUCTIVOS POR PARTE DEL MINAMBIENTE</v>
          </cell>
        </row>
        <row r="237">
          <cell r="B237" t="str">
            <v>0900G017 AREA ADQUIRIDA Y DEDICADA A LA CONSERVACION</v>
          </cell>
        </row>
        <row r="238">
          <cell r="B238" t="str">
            <v>0900G018 PRESUPUESTO APROBADO AL  SISTEMA DE PARQUES NACIONALES VS PRESUPUESTO REQUERIDO.</v>
          </cell>
        </row>
        <row r="239">
          <cell r="B239" t="str">
            <v>0900G019 CONSTRUCCION DE INFRAESTRUCTURA ECOTURISTICA DEL SISTEMA NACIONAL DE PARQUES, SPNN</v>
          </cell>
        </row>
        <row r="240">
          <cell r="B240" t="str">
            <v>0900G020 INFRAESTRUCTURA EN MANTENIMIENTO EN EL SISTEMA DE PARQUES NACIONALES, SPNN DE ECOTURISMO</v>
          </cell>
        </row>
        <row r="241">
          <cell r="B241" t="str">
            <v>0900G021 SISTEMAS REGIONALES Y LOCALES DE AREAS PROTEGIDAS ACOMPAÑADOS POR EL SISTEMA DE PARQUES NACIONALES, SPNN</v>
          </cell>
        </row>
        <row r="242">
          <cell r="B242" t="str">
            <v>0900G022 INCENTIVOS A LA CONSERVACION DEL MEDIO AMBIENTE OTORGADOS</v>
          </cell>
        </row>
        <row r="243">
          <cell r="B243" t="str">
            <v>0900G023 OTORGAMIENTO DE ACUERDOS A LA CONSERVACION DEL MEDIO AMBIENTE</v>
          </cell>
        </row>
        <row r="244">
          <cell r="B244" t="str">
            <v>0900G024 SEGUIMIENTO A LA FORMULACION DEL PROYECTO DE PROCESOS DE TECNOLOGIAS LIMPIAS</v>
          </cell>
        </row>
        <row r="245">
          <cell r="B245" t="str">
            <v>0900G025 MONTO DE CARGA CONTAMINANTE - DBO (MEDIDA CONTENIDA DE MATERIA ORGANICA BIODEGRADABLE)</v>
          </cell>
        </row>
        <row r="246">
          <cell r="B246" t="str">
            <v>0900G026 MONTO DE CARGA CONTAMINANTE - SST (MEDIDA DE SOLIDOS SUSPENDIDOS TOTALES)</v>
          </cell>
        </row>
        <row r="247">
          <cell r="B247" t="str">
            <v>0900G027 PROYECTOS PILOTO DE DESCONTAMINACION DE AGUAS</v>
          </cell>
        </row>
        <row r="248">
          <cell r="B248" t="str">
            <v>10000000 SECTOR ADMINISTRACION DEL ESTADO</v>
          </cell>
        </row>
        <row r="249">
          <cell r="B249" t="str">
            <v>1000G001 INGRESOS TRIBUTARIOS TERRITORIALES</v>
          </cell>
        </row>
        <row r="250">
          <cell r="B250" t="str">
            <v>1000G002 GASTOS DE FUNCIONAMIENTO ENTES TERRITORIALES</v>
          </cell>
        </row>
        <row r="251">
          <cell r="B251" t="str">
            <v>1000G003 CONTRATOS FIRMADOS PARA DAR CUMPLIMIENTO AL PROYECTO MAFP</v>
          </cell>
        </row>
        <row r="252">
          <cell r="B252" t="str">
            <v>1000G101 COBERTURA UNIDADES DE ATENCION Y ORIENTACION CONFORMADAS Y FORTALECIDAS</v>
          </cell>
        </row>
        <row r="253">
          <cell r="B253" t="str">
            <v>1000G102 EJECUCION PRESUPUESTAL VS APROPIAPIACION DEFINITIVA</v>
          </cell>
        </row>
        <row r="254">
          <cell r="B254" t="str">
            <v>1000G103 ALIANZAS FIRMADAS PARA AYUDA A DESPLAZADOS</v>
          </cell>
        </row>
        <row r="255">
          <cell r="B255" t="str">
            <v>1000G104 RETORNO DE FAMILIAS POR LA GESTION PROGRAMAS DE LA RED SOCIAL DE SOLIDARIDAD, RSS</v>
          </cell>
        </row>
        <row r="256">
          <cell r="B256" t="str">
            <v>1000G105 REDES TERRITORIALES CONFORMADAS</v>
          </cell>
        </row>
        <row r="257">
          <cell r="B257" t="str">
            <v>1000G106 AVANCE EN LA IMPLEMENTACION DE SISTEMAS DE MONITOREO Y SEGUIMIENTO</v>
          </cell>
        </row>
        <row r="258">
          <cell r="B258" t="str">
            <v>1000G107 NRO DE FAMILIAS RETORNADAS</v>
          </cell>
        </row>
        <row r="259">
          <cell r="B259" t="str">
            <v>1000G108 NRO DE FAMILIAS REUBICADAS</v>
          </cell>
        </row>
        <row r="260">
          <cell r="B260" t="str">
            <v>1000G109 ACCIONES DE FORTALECIMIENTO Y PROMOCION PARA LA CONFORMACION DE COMITES MUNICIPALES Y DEPARTAMENTALES</v>
          </cell>
        </row>
        <row r="261">
          <cell r="B261" t="str">
            <v>1000G110 ACCIONES DE FORTALECIMIENTO INSTITUCIONAL EMPRENDIDAS</v>
          </cell>
        </row>
        <row r="262">
          <cell r="B262" t="str">
            <v>1000G111 ACCIONES DE CAPACITACION PARA FORTALECIMIENTO DE REDES COMUNITARIAS EMPRENDIDAS</v>
          </cell>
        </row>
        <row r="263">
          <cell r="B263" t="str">
            <v>1000G112 PLANES PARA GARANTIZAR LA PROTECCION Y SEGURIDAD A LA POBLACION</v>
          </cell>
        </row>
        <row r="264">
          <cell r="B264" t="str">
            <v>1000G113 ESTRATEGIAS PARA ORGANIZAR Y FORTALECER LOS PROCESOS SOCIALES, COMUNITARIOS IMPLEMENTADOS</v>
          </cell>
        </row>
        <row r="265">
          <cell r="B265" t="str">
            <v>1000G114 ESTRATEGIAS PARA ORGANIZAR Y FORTALECER LA ADMINISTRACION PUBLICA REALIZADOS</v>
          </cell>
        </row>
        <row r="266">
          <cell r="B266" t="str">
            <v>1000G115 PLANES Y ESTRATEGIAS PARA ORGANIZAR Y FORTALECER INCORPORACION CON LA COMUNIDAD RECEPTORA</v>
          </cell>
        </row>
        <row r="267">
          <cell r="B267" t="str">
            <v>1000G201 EJECUCION REAL DEL GASTO PUBLICO</v>
          </cell>
        </row>
        <row r="268">
          <cell r="B268" t="str">
            <v>1000G202 IMPLEMENTACION DEL SISTEMA DE GESTION</v>
          </cell>
        </row>
        <row r="269">
          <cell r="B269" t="str">
            <v>1000G203 IMPLEMENTACION DEL SISTEMA DATAWAREHOUSE</v>
          </cell>
        </row>
        <row r="270">
          <cell r="B270" t="str">
            <v>1000G204 IMPLEMENTACION DEL SISTEMA DE SEGURIDAD</v>
          </cell>
        </row>
        <row r="271">
          <cell r="B271" t="str">
            <v>1000G205 TIEMPO DE EJECUCION DE PROYECTO</v>
          </cell>
        </row>
        <row r="272">
          <cell r="B272" t="str">
            <v>1000G206 RECURSO INVERTIDOS POR UNIDAD DE EQUIPO REPARADO POR LA ENTIDAD</v>
          </cell>
        </row>
        <row r="273">
          <cell r="B273" t="str">
            <v>1000G207 RECURSOS INVERTIDOS POR LA ENTIDAD EN INFRAESTRUCTURA</v>
          </cell>
        </row>
        <row r="274">
          <cell r="B274" t="str">
            <v>1000G208 COSTOS DE RENOVACION DE EQUIPOS FRENTE AL COSTO DEL MISMO</v>
          </cell>
        </row>
        <row r="275">
          <cell r="B275" t="str">
            <v>1000G209 COSTO HORA DE INVERSION EN CAPACITACION A FUNCIONARIOS</v>
          </cell>
        </row>
        <row r="276">
          <cell r="B276" t="str">
            <v>1000G301 PUBLICACION DE DOCUMENTOS</v>
          </cell>
        </row>
        <row r="277">
          <cell r="B277" t="str">
            <v>1000G302 REUNIONES ATENDIDAS</v>
          </cell>
        </row>
        <row r="278">
          <cell r="B278" t="str">
            <v>1000G303 AVANCE DE LA PROGRAMACION DE PROYECTOS (IMPULSADOS, APOYADOS, FINNACIADOS, ETC)</v>
          </cell>
        </row>
        <row r="279">
          <cell r="B279" t="str">
            <v>1000G304 PROYECTOS Y/O PROGRAMAS EXITOSOS DEL  PROGRAMA  PLAN CARIBE</v>
          </cell>
        </row>
        <row r="280">
          <cell r="B280" t="str">
            <v>1000G305 GESTION DEL PROGRAMA PLAN CARIBE</v>
          </cell>
        </row>
        <row r="281">
          <cell r="B281" t="str">
            <v>1000G306 FUNCIONARIOS CAPACITADOS EN PROYECTOS</v>
          </cell>
        </row>
        <row r="282">
          <cell r="B282" t="str">
            <v>1000G307 ENTIDADES CAPACITADAS EN PROYECTOS</v>
          </cell>
        </row>
        <row r="283">
          <cell r="B283" t="str">
            <v>1000G308 CUMPLIMIENTO A CRONOGRAMA DE IMPLEMENTACION DEL SINAGEP</v>
          </cell>
        </row>
        <row r="284">
          <cell r="B284" t="str">
            <v>1000G310 COBERTURA DE ACOMPAÑAMIENTO TERRITORIAL</v>
          </cell>
        </row>
        <row r="285">
          <cell r="B285" t="str">
            <v>1000G311 PROYECTOS DE ASESORIA</v>
          </cell>
        </row>
        <row r="286">
          <cell r="B286" t="str">
            <v>1000G312 ACTIVIDADES DE CAPACITACION</v>
          </cell>
        </row>
        <row r="287">
          <cell r="B287" t="str">
            <v>1000G313 RECURSOS UTILIZADOS EN PUBLICACIONES</v>
          </cell>
        </row>
        <row r="288">
          <cell r="B288" t="str">
            <v>1000G314 RECURSOS INVERTIDOS EN REPOSICION DE EQUIPOS</v>
          </cell>
        </row>
        <row r="289">
          <cell r="B289" t="str">
            <v>1000G315 RECURSOS UTILIZADOS EN MANTENIMIENTO</v>
          </cell>
        </row>
        <row r="290">
          <cell r="B290" t="str">
            <v>1000G316 RECURSOS UTILIZADOS EN MATERIALES Y SUMINISTROS</v>
          </cell>
        </row>
        <row r="291">
          <cell r="B291" t="str">
            <v>1000G317 UTILIZACION DE CUPOS OFRECIDOS EN LOS PROGRAMAS DE BIENESTAR SOCIAL</v>
          </cell>
        </row>
        <row r="292">
          <cell r="B292" t="str">
            <v>1000G318 DEPURACION (REVISION) CUENTA DE PROPIEDAD Y EQUIPO</v>
          </cell>
        </row>
        <row r="293">
          <cell r="B293" t="str">
            <v>1000G319 CONVENIOS FIRMADOS PARA LA PREPARACION DE PROYECTOS (QUE CONTARON CON ASESORIA POR PARTE DEL DNP)</v>
          </cell>
        </row>
        <row r="294">
          <cell r="B294" t="str">
            <v>1000G401 PROGRAMACION AVANCE A DE PROYECTOS DAS.</v>
          </cell>
        </row>
        <row r="295">
          <cell r="B295" t="str">
            <v>1000G501 RESPUESTA A REQUERIMIENTOS O SOLICITUDES</v>
          </cell>
        </row>
        <row r="296">
          <cell r="B296" t="str">
            <v>1000G502 SOLUCIONES INFORMATICAS IMPLEMENTADAS</v>
          </cell>
        </row>
        <row r="297">
          <cell r="B297" t="str">
            <v>11000000 SECTOR AGROPECUARIO</v>
          </cell>
        </row>
        <row r="298">
          <cell r="B298" t="str">
            <v>1100G001 CARTERA AGROPECUARIA POR LINEA DE CREDITO</v>
          </cell>
        </row>
        <row r="299">
          <cell r="B299" t="str">
            <v>1100G002 ALIANZAS FIRMADAS FRENTE A DEMANDA DE CONSTITUCION DE ALIANZAS</v>
          </cell>
        </row>
        <row r="300">
          <cell r="B300" t="str">
            <v>1100G003 ALIANZAS ESTRATEGICAS FIRMADAS PARA ADECUACION DE TIERRAS</v>
          </cell>
        </row>
        <row r="301">
          <cell r="B301" t="str">
            <v>1100G004 LABORATORIOS Y CENTROS DE DIAGNOSTICO PARA LA  PREVENCION Y CONTROL DE LA SANIDAD AGROPECUARIA EN OPERACION</v>
          </cell>
        </row>
        <row r="302">
          <cell r="B302" t="str">
            <v>1100G005 AREAS LIBRES DE PLAGAS</v>
          </cell>
        </row>
        <row r="303">
          <cell r="B303" t="str">
            <v>1100G006 FUNCIONARIOS CAPACITADOS A NIVEL DE POSGRADO</v>
          </cell>
        </row>
        <row r="304">
          <cell r="B304" t="str">
            <v>1100G007 CAPACITACION NO FORMAL A FUNCIONARIOS</v>
          </cell>
        </row>
        <row r="305">
          <cell r="B305" t="str">
            <v>1100G009 CAPACITACION Y FORTALECIMIENTO DE ORGANIZACIONES AFRO COLOMBIANAS</v>
          </cell>
        </row>
        <row r="306">
          <cell r="B306" t="str">
            <v>1100G010 COFINANCIACIONES OBTENIDAS</v>
          </cell>
        </row>
        <row r="307">
          <cell r="B307" t="str">
            <v>1100G011 COFINANCIACION A PROYECTOS</v>
          </cell>
        </row>
        <row r="308">
          <cell r="B308" t="str">
            <v>1100G012 COMERCIALIZACION DE SERVICIOS AMBIENTALES EN LOS TERRITORIOS DE COMUNIDADES NEGRAS</v>
          </cell>
        </row>
        <row r="309">
          <cell r="B309" t="str">
            <v>1100G013 CONVENIOS FIRMADOS CON ENTES TERRITORIALES</v>
          </cell>
        </row>
        <row r="310">
          <cell r="B310" t="str">
            <v>1100G014 CONVENIOS FIRMADOS CON ENTES PUBLICOS NACIONALES  Y PRIVADOS</v>
          </cell>
        </row>
        <row r="311">
          <cell r="B311" t="str">
            <v>1100G015 CONVENIOS FIRMADOS O FORTALECIDOS</v>
          </cell>
        </row>
        <row r="312">
          <cell r="B312" t="str">
            <v>1100G016 CURSOS DE CAPACITACION Y TRANSFERENCIAS DE TECNOLOGIAS REALIZADOS</v>
          </cell>
        </row>
        <row r="313">
          <cell r="B313" t="str">
            <v>1100G017 EFECTIVIDAD DEL RECAUDO</v>
          </cell>
        </row>
        <row r="314">
          <cell r="B314" t="str">
            <v>1100G018 ESPECIES VEGETALES CON TECNOLOGIA IDENTIFICADA PARA EVALUACION DE RIESGOS DERIVADOS DEL USO DE ORGANISMOS MODIFICADOS GENETICAMENTE</v>
          </cell>
        </row>
        <row r="315">
          <cell r="B315" t="str">
            <v>1100G019 COBERTURA DE ADECUACION DE TIERRAS</v>
          </cell>
        </row>
        <row r="316">
          <cell r="B316" t="str">
            <v>1100G020 INFRACCIONES POR EXPLOTACION ILEGAL</v>
          </cell>
        </row>
        <row r="317">
          <cell r="B317" t="str">
            <v>1100G021 DIAGNOSTICOS GENERADOS</v>
          </cell>
        </row>
        <row r="318">
          <cell r="B318" t="str">
            <v>1100G022 AREA ADECUADA QUE SE INCORPORAN EN PEQUEÑA ESCALA ACUICOLA</v>
          </cell>
        </row>
        <row r="319">
          <cell r="B319" t="str">
            <v>1100G023 AREA ATENDIDA CON CUBRIMIENTO DE INCENTIVO FINANCIERO</v>
          </cell>
        </row>
        <row r="320">
          <cell r="B320" t="str">
            <v>1100G024 PAQUETES TECNOLOGICOS DE ESPECIES PROMISORIAS RECOMENDADOS PARA TRANSFERENCIA A PRODUCTORES</v>
          </cell>
        </row>
        <row r="321">
          <cell r="B321" t="str">
            <v>1100G025 PLANES DE ORDENAMIENTO Y MANEJO DE RECURSOS PESQUEROS</v>
          </cell>
        </row>
        <row r="322">
          <cell r="B322" t="str">
            <v>1100G026 POBLACION AFRO COLOMBIANA BENEFICIADA CON TIERRA</v>
          </cell>
        </row>
        <row r="323">
          <cell r="B323" t="str">
            <v>1100G027 PRODUCCION AGROPECUARIA CON INCENTIVOS A LA COMERCIALIZACION</v>
          </cell>
        </row>
        <row r="324">
          <cell r="B324" t="str">
            <v>1100G028 AREA CONSTITUIDA O AMPLIADA EN RESGUARDOS INDIGENAS</v>
          </cell>
        </row>
        <row r="325">
          <cell r="B325" t="str">
            <v>1100G029 AREA TITULADA</v>
          </cell>
        </row>
        <row r="326">
          <cell r="B326" t="str">
            <v>1100G030 CARTERA COMPRADA</v>
          </cell>
        </row>
        <row r="327">
          <cell r="B327" t="str">
            <v>1100G031 FAMILIAS BENEFICIADAS CON ADQUISICION DE TIERRAS</v>
          </cell>
        </row>
        <row r="328">
          <cell r="B328" t="str">
            <v>1100G032 AREA ADQUIRIDAS PARA CAMPESINOS</v>
          </cell>
        </row>
        <row r="329">
          <cell r="B329" t="str">
            <v>1100G033 INSUMOS AGRICOLAS QUE NO CUMPLEN CON LA CALIDAD OFRECIDA POR LOS PRODUCTORES</v>
          </cell>
        </row>
        <row r="330">
          <cell r="B330" t="str">
            <v>1100G034 INSUMOS PECUARIOS QUE NO CUMPLEN CON LOS REQUISITOS DE CALIDAD</v>
          </cell>
        </row>
        <row r="331">
          <cell r="B331" t="str">
            <v>1100G035 AREA DE INFRAESTRUCTURA MEJORADA</v>
          </cell>
        </row>
        <row r="332">
          <cell r="B332" t="str">
            <v>1100G036 MICROEMPRESARIOS BENEFICIADOS</v>
          </cell>
        </row>
        <row r="333">
          <cell r="B333" t="str">
            <v>1100G037 PREDIOS AJUSTADOS AL CRITERIO DE CONCENTRACION PARCELARIA</v>
          </cell>
        </row>
        <row r="334">
          <cell r="B334" t="str">
            <v>1100G038 RESGUARDOS INDIGENAS CONSTITUIDOS</v>
          </cell>
        </row>
        <row r="335">
          <cell r="B335" t="str">
            <v>1100G039 INVESTIGACION ESTABLECIDAS EN CADENAS</v>
          </cell>
        </row>
        <row r="336">
          <cell r="B336" t="str">
            <v>1100G040 DESARROLLO DE CADENAS</v>
          </cell>
        </row>
        <row r="337">
          <cell r="B337" t="str">
            <v>1100G041 SOLUCIONES DE VIVIENDA</v>
          </cell>
        </row>
        <row r="338">
          <cell r="B338" t="str">
            <v>1100G042 TITULOS EXPEDIDOS</v>
          </cell>
        </row>
        <row r="339">
          <cell r="B339" t="str">
            <v>1100G043 VACUNACION CONTRA LA FIEBRE AFTOSA EN BOVINOS</v>
          </cell>
        </row>
        <row r="340">
          <cell r="B340" t="str">
            <v>1100G044 PRODUCTOS CON CADENAS ESTABLECIDAS</v>
          </cell>
        </row>
        <row r="341">
          <cell r="B341" t="str">
            <v>1100G045 PROTECCION DE DERECHOS LA PROPIEDAD INTELECTUAL EN VARIEDADES VEGETALES</v>
          </cell>
        </row>
        <row r="342">
          <cell r="B342" t="str">
            <v>1100G046 TIERRAS TITULADAS COLECTIVAMENTE A LAS COMUNIDADES NEGRAS</v>
          </cell>
        </row>
        <row r="343">
          <cell r="B343" t="str">
            <v>1100G047 TITULOS COLECTIVOS EXPEDIDOS</v>
          </cell>
        </row>
        <row r="344">
          <cell r="B344" t="str">
            <v>1100G048 VALOR SUBSIDIO DE TIERRA OTORGADOS POR FAMILIA</v>
          </cell>
        </row>
        <row r="345">
          <cell r="B345" t="str">
            <v>12000000 SECTOR SANEAMIENTO BASICO</v>
          </cell>
        </row>
        <row r="346">
          <cell r="B346" t="str">
            <v>1200G001 KILOMETROS DE RED DOMICILIARIA ATENDIDOS</v>
          </cell>
        </row>
        <row r="347">
          <cell r="B347" t="str">
            <v>1200G002 EMPRESAS EFICIENTES</v>
          </cell>
        </row>
        <row r="348">
          <cell r="B348" t="str">
            <v>1200G003 INSTRUMENTOS DE ASISTENCIA TECNICA DESARROLLADOS</v>
          </cell>
        </row>
        <row r="349">
          <cell r="B349" t="str">
            <v>1200G004 CONVENIOS O ACUERDOS SUSCRITOS CON MUNICIPIOS PARA LA ESTRUCTURACION DE ESQUEMAS SOLIDARIOS</v>
          </cell>
        </row>
        <row r="350">
          <cell r="B350" t="str">
            <v>13000000 SECTOR TRABAJO Y SEGURIDAD SOCIAL</v>
          </cell>
        </row>
        <row r="351">
          <cell r="B351" t="str">
            <v>1300G001 ENTES TERRITORIALES CON LOS CUALES EL ICBF HA CONCERTADO LA INCLUSION DE PROYECTOS DE NIÑEZ Y FAMILIA EN EL PLAN DE DESARROLLO TERRITORIAL</v>
          </cell>
        </row>
        <row r="352">
          <cell r="B352" t="str">
            <v>1300G002 FAMILIAS DESPLAZADAS ATENDIDAS POR LA RED DE SOLIDARIDAD SOCIAL</v>
          </cell>
        </row>
        <row r="353">
          <cell r="B353" t="str">
            <v>1300G003 PROCESOS PRODUCTIVOS AGRICOLAS EN  IMPLEMENTACION</v>
          </cell>
        </row>
        <row r="354">
          <cell r="B354" t="str">
            <v>1300G004 PROGRAMAS DE DESARROLLO Y PAZ EN IMPLEMENTACION</v>
          </cell>
        </row>
        <row r="355">
          <cell r="B355" t="str">
            <v>1300G005 PROYECTOS EN IMPLEMENTACION QUE CONTRARRESTEN EL DETERIORO AMBIENTAL PRODUCIDO POR CULTIVOS ILICITOS</v>
          </cell>
        </row>
        <row r="356">
          <cell r="B356" t="str">
            <v>1300G006 RECAUDO DE APORTES PARAFISCALES</v>
          </cell>
        </row>
        <row r="357">
          <cell r="B357" t="str">
            <v>1300G007 INGRESOS RECAUDADOS POR PRODUCCION DE CENTROS</v>
          </cell>
        </row>
        <row r="358">
          <cell r="B358" t="str">
            <v>1300G008 PRESUPUESTO EJECUTADO POR ADMINISTRACION EDUCATIVA Y APOYO A LA FORMACION</v>
          </cell>
        </row>
        <row r="359">
          <cell r="B359" t="str">
            <v>1300G009 RECAUDO DE APORTES FONDO INDUSTRIA DE LA CONSTRUCCION, FIC</v>
          </cell>
        </row>
        <row r="360">
          <cell r="B360" t="str">
            <v>1300G010 RECURSOS PRESUPUESTALES ASIGNADOS PARA ACTUALIZACION O ELABORACION DE DISEÑOS CURRICULARES</v>
          </cell>
        </row>
        <row r="361">
          <cell r="B361" t="str">
            <v>1300G011 RECURSOS PRESUPUESTALES ASIGNADOS PARA DOTACION Y SUSTITUCION DE EQUIPOS</v>
          </cell>
        </row>
        <row r="362">
          <cell r="B362" t="str">
            <v>1300G012 RECURSOS PRESUPUESTALES ASIGNADOS PARA LA ADECUACION DE EDIFICIOS</v>
          </cell>
        </row>
        <row r="363">
          <cell r="B363" t="str">
            <v>1300G013 RECURSOS QUE RESPALDAN EL PAGO DE LAS MESADAS PENSIONALES</v>
          </cell>
        </row>
        <row r="364">
          <cell r="B364" t="str">
            <v>1300G014 RECOPILACION DE INFORMACION DE LAS ADMINISTRADORAS DE PLANES DE BENEFICIOS, APB</v>
          </cell>
        </row>
        <row r="365">
          <cell r="B365" t="str">
            <v>1300G015 CANTIDAD DE CASOS IRREGULARES DETECTADOS</v>
          </cell>
        </row>
        <row r="366">
          <cell r="B366" t="str">
            <v>14000000 SECTOR VIVIENDA Y DESARROLLO URBANO</v>
          </cell>
        </row>
        <row r="367">
          <cell r="B367" t="str">
            <v>1400G001 RECURSOS DESTINADOS A  LA  CONSTRUCCION DE VIVIENDA DE INTERES  SOCIAL</v>
          </cell>
        </row>
        <row r="368">
          <cell r="B368" t="str">
            <v>1400G002 MUNICIPIOS CON PLANES DE ORDENAMIENTO TERRITORIAL, POT´S ADOPTADOS</v>
          </cell>
        </row>
        <row r="369">
          <cell r="B369" t="str">
            <v>1400G003 MUNICIPIOS QUE HA REALIZADO MODIFICACIONES AL POT POR VARIABLE DE AMENAZAS Y RIESGOS</v>
          </cell>
        </row>
        <row r="370">
          <cell r="B370" t="str">
            <v>1400G004 PREDIOS LEGALIZADOS</v>
          </cell>
        </row>
        <row r="371">
          <cell r="B371" t="str">
            <v>1400G005 AVANCE EN TIEMPO DEL PROYECTO.</v>
          </cell>
        </row>
        <row r="372">
          <cell r="B372" t="str">
            <v>1400G006 NORMAS DE CALIDAD DE VIVIENDA INCORPORADAS AL SISTEMA PRODUCTIVO</v>
          </cell>
        </row>
        <row r="373">
          <cell r="B373" t="str">
            <v>15000000 SECTOR DESARROLLO COMUNITARIO</v>
          </cell>
        </row>
        <row r="374">
          <cell r="B374" t="str">
            <v>1500G001 PRESUPUESTO EJECUTADO EN PROGRAMAS DIRIGIDOS A COMUNIDADES CAMPESINAS</v>
          </cell>
        </row>
        <row r="375">
          <cell r="B375" t="str">
            <v>1500G002 GASTOS DE INVER Y FUNCIONAMIENTO .</v>
          </cell>
        </row>
        <row r="376">
          <cell r="B376" t="str">
            <v>17000000 SECTOR TURISMO</v>
          </cell>
        </row>
        <row r="377">
          <cell r="B377" t="str">
            <v>1700G001 ASIGNACION DE RECURSOS SECTOR TURISMO</v>
          </cell>
        </row>
        <row r="378">
          <cell r="B378" t="str">
            <v>1700G002 CUBRIMIENTO DE ATRACTIVOS TURISTICOS CON VIGILANCIA</v>
          </cell>
        </row>
        <row r="379">
          <cell r="B379" t="str">
            <v>1700G003 EFECTIVOS DE POLICIA TURISTICA REQUERIDOS</v>
          </cell>
        </row>
        <row r="380">
          <cell r="B380" t="str">
            <v>1700G004 INVERSION EN ADQUISICION Y EQUIPOS DENTRO DEL PRESUPUESTO DE LA ENTIDAD</v>
          </cell>
        </row>
        <row r="381">
          <cell r="B381" t="str">
            <v>1700G005 INVERSION EN ACTIVIDADES DE CAPACITACION TURISTICA DENTRO DEL PRESUPUESTO DE LA ENTIDAD</v>
          </cell>
        </row>
        <row r="382">
          <cell r="B382" t="str">
            <v>1700G006 CUBRIMIENTO CON PUNTOS DE INFORMACION Y CONTROL</v>
          </cell>
        </row>
        <row r="383">
          <cell r="B383" t="str">
            <v>1700G007 PUESTOS DE INFORMACION Y CONTROL EN DESTINOS TURISTICOS</v>
          </cell>
        </row>
        <row r="384">
          <cell r="B384" t="str">
            <v>1700G008 PARTICIPACION EN REUNIONES TECNICAS</v>
          </cell>
        </row>
        <row r="385">
          <cell r="B385" t="str">
            <v>1700G009 INVERSION EN ACTIVIDADES DE APROVECHAMIENTO Y PARTICIPACION DENTRO DEL PRESUPUESTO DE LA ENTIDAD</v>
          </cell>
        </row>
        <row r="386">
          <cell r="B386" t="str">
            <v>1700G010 DIVISAS RECIBIDAS POR TURISMO</v>
          </cell>
        </row>
        <row r="387">
          <cell r="B387" t="str">
            <v>1700G011 QUEJAS Y RECLAMOS CONTRA PRESTADORES DE SERVICIOS TURISTICOS ANTES DE LA CERTIFICACION.</v>
          </cell>
        </row>
        <row r="388">
          <cell r="B388" t="str">
            <v>1700G012 QUEJAS Y RECLAMOS CONTRA PRESTADORES DE SERVICIOS TURISTICOS DESPUES DE LA CERTIFICACION</v>
          </cell>
        </row>
        <row r="389">
          <cell r="B389" t="str">
            <v>1700G013 RECURSOS INVERTIDOS EN LICITACION ABIERTAS</v>
          </cell>
        </row>
        <row r="390">
          <cell r="B390" t="str">
            <v>19000000 SECTOR ARTESANIAS</v>
          </cell>
        </row>
        <row r="391">
          <cell r="B391" t="str">
            <v>1900G001 COSTO POR ARTESANO ATENDIDO POR ACTIVIDADES ORGANIZADAS O LIDERADAS POR ARTESANIAS DE COLOMBIA</v>
          </cell>
        </row>
        <row r="392">
          <cell r="B392" t="str">
            <v>20000000 CIENCIA Y TECNOLOGIA</v>
          </cell>
        </row>
        <row r="393">
          <cell r="B393" t="str">
            <v>2000G001 VALOR TOTAL QUE DEMANDA LA CONVOCATORIA DE LOS PROYECTOS</v>
          </cell>
        </row>
        <row r="394">
          <cell r="B394" t="str">
            <v>2000G002 EXCEDENTES DE APROPIACION DEL RUBRO</v>
          </cell>
        </row>
        <row r="395">
          <cell r="B395" t="str">
            <v>2000G003 MONTO DE LOS RECURSOS ASIGNADOS A LOS PROYECTOS</v>
          </cell>
        </row>
        <row r="396">
          <cell r="B396" t="str">
            <v>2000G004 MONTO DE LOS RECURSOS DE CONTRAPARTIDA MOVILIZADOS</v>
          </cell>
        </row>
        <row r="397">
          <cell r="B397" t="str">
            <v>2000G005 MONTO DE LOS RECURSOS EJECUTADOS</v>
          </cell>
        </row>
        <row r="398">
          <cell r="B398" t="str">
            <v>2000G006 MONTO TOTAL DE LAS GARANTIAS OTORGADAS</v>
          </cell>
        </row>
        <row r="399">
          <cell r="B399" t="str">
            <v>2000G007 MONTO TOTAL DE RECURSOS DESTINADOS AL RUBRO.</v>
          </cell>
        </row>
        <row r="400">
          <cell r="B400" t="str">
            <v>2000G008 MONTO TOTAL DE RECURSOS EJECUTADOS..</v>
          </cell>
        </row>
        <row r="401">
          <cell r="B401" t="str">
            <v>2000G009 MONTO TOTAL DE RECURSOS EJECUTADOS PARA AFIANZAR LA APROPIACION SOCIAL DEL CONOCIMIENTO</v>
          </cell>
        </row>
        <row r="402">
          <cell r="B402" t="str">
            <v>2000G010 PRESUPUESTO EJECUTADO FRENTE A PRESUPUESTO ASIGNADO.</v>
          </cell>
        </row>
        <row r="403">
          <cell r="B403" t="str">
            <v>2000G011 RELACION DE LOS FONDOS DE CONTRAPARTIDA CON RESPECTO AL APORTE NACIONAL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>
        <row r="3">
          <cell r="V3" t="str">
            <v>Actualizacion</v>
          </cell>
        </row>
        <row r="4">
          <cell r="V4" t="str">
            <v>Registro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Cumple</v>
          </cell>
          <cell r="I2" t="str">
            <v>Si</v>
          </cell>
        </row>
        <row r="3">
          <cell r="H3" t="str">
            <v>Cumple Parcialmente</v>
          </cell>
          <cell r="I3" t="str">
            <v>No</v>
          </cell>
        </row>
        <row r="4">
          <cell r="H4" t="str">
            <v>No Cumple</v>
          </cell>
        </row>
      </sheetData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Accesorios y repuestos</v>
          </cell>
        </row>
        <row r="2">
          <cell r="A2" t="str">
            <v>Acepillado, incluye fabricación de listón y molduras en blanco</v>
          </cell>
        </row>
        <row r="3">
          <cell r="A3" t="str">
            <v>Agua potable</v>
          </cell>
        </row>
        <row r="4">
          <cell r="A4" t="str">
            <v>Ajonjolí</v>
          </cell>
        </row>
        <row r="5">
          <cell r="A5" t="str">
            <v>Algodón</v>
          </cell>
        </row>
        <row r="6">
          <cell r="A6" t="str">
            <v>Arenas industriales</v>
          </cell>
        </row>
        <row r="7">
          <cell r="A7" t="str">
            <v>Arenas y gravillas</v>
          </cell>
        </row>
        <row r="8">
          <cell r="A8" t="str">
            <v>Arroz</v>
          </cell>
        </row>
        <row r="9">
          <cell r="A9" t="str">
            <v>Aserrado de madera</v>
          </cell>
        </row>
        <row r="10">
          <cell r="A10" t="str">
            <v>Café</v>
          </cell>
        </row>
        <row r="11">
          <cell r="A11" t="str">
            <v>Caña de azúcar</v>
          </cell>
        </row>
        <row r="12">
          <cell r="A12" t="str">
            <v>Carbón mineral</v>
          </cell>
        </row>
        <row r="13">
          <cell r="A13" t="str">
            <v>Cebolla</v>
          </cell>
        </row>
        <row r="14">
          <cell r="A14" t="str">
            <v>Comercio</v>
          </cell>
        </row>
        <row r="15">
          <cell r="A15" t="str">
            <v>Comunicaciones</v>
          </cell>
        </row>
        <row r="16">
          <cell r="A16" t="str">
            <v>Confección de artículos de camisería</v>
          </cell>
        </row>
        <row r="17">
          <cell r="A17" t="str">
            <v>Confección de cortinas y artículos de ornamentación con Materiales textiles, incluye los de material plástico</v>
          </cell>
        </row>
        <row r="18">
          <cell r="A18" t="str">
            <v>Confección de prendas de vestir de cuero</v>
          </cell>
        </row>
        <row r="19">
          <cell r="A19" t="str">
            <v>Confección de ropa exterior para mujer y niña</v>
          </cell>
        </row>
        <row r="20">
          <cell r="A20" t="str">
            <v>Confección de ropa interior para mujer y niña</v>
          </cell>
        </row>
        <row r="21">
          <cell r="A21" t="str">
            <v>Confección de ropa para bebe</v>
          </cell>
        </row>
        <row r="22">
          <cell r="A22" t="str">
            <v>Confección de ropa para cama</v>
          </cell>
        </row>
        <row r="23">
          <cell r="A23" t="str">
            <v>Confección de ropa para trabajo</v>
          </cell>
        </row>
        <row r="24">
          <cell r="A24" t="str">
            <v>Confección de vestidos de baño</v>
          </cell>
        </row>
        <row r="25">
          <cell r="A25" t="str">
            <v>Conservación y tratamiento de la madera</v>
          </cell>
        </row>
        <row r="26">
          <cell r="A26" t="str">
            <v>Construcción industrial</v>
          </cell>
        </row>
        <row r="27">
          <cell r="A27" t="str">
            <v>Construcción y reconstrucción de embarcaciones mayores</v>
          </cell>
        </row>
        <row r="28">
          <cell r="A28" t="str">
            <v>Construcción y reconstrucción de embarcaciones menores</v>
          </cell>
        </row>
        <row r="29">
          <cell r="A29" t="str">
            <v>Curtido y acabado de cuero</v>
          </cell>
        </row>
        <row r="30">
          <cell r="A30" t="str">
            <v>Deshidratación de frutas, legumbres y otros vegetales</v>
          </cell>
        </row>
        <row r="31">
          <cell r="A31" t="str">
            <v>Desmote y preparación del algodón para el hilado</v>
          </cell>
        </row>
        <row r="32">
          <cell r="A32" t="str">
            <v>Destilación de alcohol etílico, para todos los usos</v>
          </cell>
        </row>
        <row r="33">
          <cell r="A33" t="str">
            <v>Divisas</v>
          </cell>
        </row>
        <row r="34">
          <cell r="A34" t="str">
            <v xml:space="preserve">Elaboración de aceites esenciales, resinas y mezclas, excepto los derivados de la destilación de maderas </v>
          </cell>
        </row>
        <row r="35">
          <cell r="A35" t="str">
            <v>Elaboración de alimentos para aves, incluso los complementarios</v>
          </cell>
        </row>
        <row r="36">
          <cell r="A36" t="str">
            <v>Elaboración de alimentos para ganado, incluso los complementarios</v>
          </cell>
        </row>
        <row r="37">
          <cell r="A37" t="str">
            <v>Elaboración de alimentos para perros, gatos y otros animales</v>
          </cell>
        </row>
        <row r="38">
          <cell r="A38" t="str">
            <v>Elaboración de combustibles derivados del petróleo</v>
          </cell>
        </row>
        <row r="39">
          <cell r="A39" t="str">
            <v>Elaboración de malta</v>
          </cell>
        </row>
        <row r="40">
          <cell r="A40" t="str">
            <v>Elaboración de mezclas de abonos orgánicos y naturales, estiércol, residuos vegetales y escorias</v>
          </cell>
        </row>
        <row r="41">
          <cell r="A41" t="str">
            <v>Encuadernación</v>
          </cell>
        </row>
        <row r="42">
          <cell r="A42" t="str">
            <v>Energía eléctrica industrial</v>
          </cell>
        </row>
        <row r="43">
          <cell r="A43" t="str">
            <v>Energía eléctrica sector agropecuario</v>
          </cell>
        </row>
        <row r="44">
          <cell r="A44" t="str">
            <v>Energía eléctrica servicios</v>
          </cell>
        </row>
        <row r="45">
          <cell r="A45" t="str">
            <v>Envase de carnes en conserva en recipientes herméticos</v>
          </cell>
        </row>
        <row r="46">
          <cell r="A46" t="str">
            <v>Equipos de oficina</v>
          </cell>
        </row>
        <row r="47">
          <cell r="A47" t="str">
            <v>Equipos de transporte</v>
          </cell>
        </row>
        <row r="48">
          <cell r="A48" t="str">
            <v>Excedente bruto de explotación (p.m.), industria manufacturera</v>
          </cell>
        </row>
        <row r="49">
          <cell r="A49" t="str">
            <v>Excedente bruto de explotación (p.m.), sector agropecuario</v>
          </cell>
        </row>
        <row r="50">
          <cell r="A50" t="str">
            <v>Excedente bruto de explotación (p.m.), sector servicios</v>
          </cell>
        </row>
        <row r="51">
          <cell r="A51" t="str">
            <v>Excedente bruto de explotación (p.m.), sector transporte</v>
          </cell>
        </row>
        <row r="52">
          <cell r="A52" t="str">
            <v>Extracción y refinación de manteca de cerdo y otras grasas Animales  comestibles y subproductos</v>
          </cell>
        </row>
        <row r="53">
          <cell r="A53" t="str">
            <v>Fabricación  de artículos fundidos de aluminio y sus aleaciones</v>
          </cell>
        </row>
        <row r="54">
          <cell r="A54" t="str">
            <v>Fabricación  de productos de alambre</v>
          </cell>
        </row>
        <row r="55">
          <cell r="A55" t="str">
            <v>Fabricación de  calzado no incluido antes</v>
          </cell>
        </row>
        <row r="56">
          <cell r="A56" t="str">
            <v>Fabricación de abonos nitrogenados, fosfáticos y potásicos puros, mixtos, compuestos y complejos</v>
          </cell>
        </row>
        <row r="57">
          <cell r="A57" t="str">
            <v>Fabricación de accesorios eléctricos para alumbrado deuso general</v>
          </cell>
        </row>
        <row r="58">
          <cell r="A58" t="str">
            <v>Fabricación de acero</v>
          </cell>
        </row>
        <row r="59">
          <cell r="A59" t="str">
            <v>Fabricación de agujas, alfileres, broches, cremalleras y artículos metálicos de mercería n.e.p.</v>
          </cell>
        </row>
        <row r="60">
          <cell r="A60" t="str">
            <v>Fabricación de almidones, féculas y productos derivados, incluye gluten y harina de gluten</v>
          </cell>
        </row>
        <row r="61">
          <cell r="A61" t="str">
            <v>Fabricación de aparatos de soldadura eléctricos</v>
          </cell>
        </row>
        <row r="62">
          <cell r="A62" t="str">
            <v xml:space="preserve">Fabricación de aparatos eléctricos de limpieza y de plantar eléctricos </v>
          </cell>
        </row>
        <row r="63">
          <cell r="A63" t="str">
            <v>Fabricación de aparatos eléctricos y utensilios de cocina para la preparación de alimentos, tales como licuadoras, batidoras etc.</v>
          </cell>
        </row>
        <row r="64">
          <cell r="A64" t="str">
            <v>Fabricación de aparatos sanitarios y accesorios para fontanería elaborados en cerámica</v>
          </cell>
        </row>
        <row r="65">
          <cell r="A65" t="str">
            <v>Fabricación de aparatos telefónicos y telegráficos para líneas eléctricas de comunicaciones</v>
          </cell>
        </row>
        <row r="66">
          <cell r="A66" t="str">
            <v>Fabricación de aparatos transmisores y receptores de radiodifusión y televisión</v>
          </cell>
        </row>
        <row r="67">
          <cell r="A67" t="str">
            <v>Fabricación de aparatos transmisores y receptores de radiotelefonía y radio – telegrafía</v>
          </cell>
        </row>
        <row r="68">
          <cell r="A68" t="str">
            <v>Fabricación de aparatos y elementos para radio, televisión y comunicaciones , no incluidos antes</v>
          </cell>
        </row>
        <row r="69">
          <cell r="A69" t="str">
            <v>Fabricación de aparatos y equipos similares no incluidos antes</v>
          </cell>
        </row>
        <row r="70">
          <cell r="A70" t="str">
            <v>Fabricación de aparatos y máquinas para la avicultura</v>
          </cell>
        </row>
        <row r="71">
          <cell r="A71" t="str">
            <v>Fabricación de artefactos sanitarios y accesorios metálicos de fontanería</v>
          </cell>
        </row>
        <row r="72">
          <cell r="A72" t="str">
            <v>Fabricación de artículos de acería laminados en caliente</v>
          </cell>
        </row>
        <row r="73">
          <cell r="A73" t="str">
            <v>Fabricación de artículos de acería laminados en frío</v>
          </cell>
        </row>
        <row r="74">
          <cell r="A74" t="str">
            <v>Fabricación de artículos de caucho para usos higiénicos, farmacéuticos y de laboratorio</v>
          </cell>
        </row>
        <row r="75">
          <cell r="A75" t="str">
            <v>Fabricación de artículos de caucho para usos industriales y mecánicos</v>
          </cell>
        </row>
        <row r="76">
          <cell r="A76" t="str">
            <v>Fabricación de artículos de cordelería – mallas, hamacas, Redes y similares</v>
          </cell>
        </row>
        <row r="77">
          <cell r="A77" t="str">
            <v>Fabricación de artículos de ferretería y cerrajería n.e.p.</v>
          </cell>
        </row>
        <row r="78">
          <cell r="A78" t="str">
            <v>Fabricación de artículos de fibra y lana de vidrio</v>
          </cell>
        </row>
        <row r="79">
          <cell r="A79" t="str">
            <v>Fabricación de artículos de fibras artificiales y/o sintéticas</v>
          </cell>
        </row>
        <row r="80">
          <cell r="A80" t="str">
            <v>Fabricación de artículos de hierro y acero</v>
          </cell>
        </row>
        <row r="81">
          <cell r="A81" t="str">
            <v>Fabricación de artículos de lona</v>
          </cell>
        </row>
        <row r="82">
          <cell r="A82" t="str">
            <v>Fabricación de artículos de pirotecnia</v>
          </cell>
        </row>
        <row r="83">
          <cell r="A83" t="str">
            <v>Fabricación de artículos de plástico para el hogar</v>
          </cell>
        </row>
        <row r="84">
          <cell r="A84" t="str">
            <v>Fabricación de artículos de tejido de punto n.e.p.</v>
          </cell>
        </row>
        <row r="85">
          <cell r="A85" t="str">
            <v>Fabricación de artículos de vidrio para la construcción y usos técnico</v>
          </cell>
        </row>
        <row r="86">
          <cell r="A86" t="str">
            <v>Fabricación de artículos fundidos y forjados de cobre y sus aleaciones</v>
          </cell>
        </row>
        <row r="87">
          <cell r="A87" t="str">
            <v>Fabricación de artículos laminados, estirados</v>
          </cell>
        </row>
        <row r="88">
          <cell r="A88" t="str">
            <v>Fabricación de artículos laminados, estirados y extruidos de Aluminio y su aleación</v>
          </cell>
        </row>
        <row r="89">
          <cell r="A89" t="str">
            <v>Fabricación de artículos refractarios para la construcción y la industria</v>
          </cell>
        </row>
        <row r="90">
          <cell r="A90" t="str">
            <v>Fabricación de asfalto y sus mezclas para pavimentación, techado y construcción</v>
          </cell>
        </row>
        <row r="91">
          <cell r="A91" t="str">
            <v>Fabricación de ataúdes, urnas funerarias y artículos de madera no incluidos antes</v>
          </cell>
        </row>
        <row r="92">
          <cell r="A92" t="str">
            <v>Fabricación de automóviles</v>
          </cell>
        </row>
        <row r="93">
          <cell r="A93" t="str">
            <v>Fabricación de autopartes no incluidos antes</v>
          </cell>
        </row>
        <row r="94">
          <cell r="A94" t="str">
            <v>Fabricación de azulejos y baldosas de loza o porcelana</v>
          </cell>
        </row>
        <row r="95">
          <cell r="A95" t="str">
            <v>Fabricación de barrigas y tambores metálicos de gran capacidad para embalaje: almacenamiento y transporte</v>
          </cell>
        </row>
        <row r="96">
          <cell r="A96" t="str">
            <v xml:space="preserve">Fabricación de básculas y balanzas, excepto instrumentos de laboratorio </v>
          </cell>
        </row>
        <row r="97">
          <cell r="A97" t="str">
            <v>Fabricación de bebidas no alcohólicas gasificadas o sin gasificar</v>
          </cell>
        </row>
        <row r="98">
          <cell r="A98" t="str">
            <v>Fabricación de cajas de cartón acanalado y envases de fibra</v>
          </cell>
        </row>
        <row r="99">
          <cell r="A99" t="str">
            <v>Fabricación de cajas de cartón plegables y armadas</v>
          </cell>
        </row>
        <row r="100">
          <cell r="A100" t="str">
            <v>Fabricación de cajas de madera</v>
          </cell>
        </row>
        <row r="101">
          <cell r="A101" t="str">
            <v>Fabricación de cajas fuertes y compartimientos blindados</v>
          </cell>
        </row>
        <row r="102">
          <cell r="A102" t="str">
            <v>Fabricación de cal y carbonatos</v>
          </cell>
        </row>
        <row r="103">
          <cell r="A103" t="str">
            <v>Fabricación de calderas y motores marinos</v>
          </cell>
        </row>
        <row r="104">
          <cell r="A104" t="str">
            <v>Fabricación de calzado de caucho y sus partes, incluye el calzado de caucho y textiles</v>
          </cell>
        </row>
        <row r="105">
          <cell r="A105" t="str">
            <v>Fabricación de calzado de cuero para hombres</v>
          </cell>
        </row>
        <row r="106">
          <cell r="A106" t="str">
            <v>Fabricación de calzado de cuero para niño</v>
          </cell>
        </row>
        <row r="107">
          <cell r="A107" t="str">
            <v>Fabricación de calzado de tela, sandalias, pantuflas y similares</v>
          </cell>
        </row>
        <row r="108">
          <cell r="A108" t="str">
            <v>Fabricación de calzado deportivo de cuero</v>
          </cell>
        </row>
        <row r="109">
          <cell r="A109" t="str">
            <v>Fabricación de calzado para mujer</v>
          </cell>
        </row>
        <row r="110">
          <cell r="A110" t="str">
            <v>Fabricación de carrocerías y chasises para vehículos automotores</v>
          </cell>
        </row>
        <row r="111">
          <cell r="A111" t="str">
            <v>Fabricación de carros, sillones de ruedas y vehículos similares para inválido</v>
          </cell>
        </row>
        <row r="112">
          <cell r="A112" t="str">
            <v>Fabricación de carteras y artículos de marroquinería (niqueleros, billeteras)</v>
          </cell>
        </row>
        <row r="113">
          <cell r="A113" t="str">
            <v>Fabricación de cartón</v>
          </cell>
        </row>
        <row r="114">
          <cell r="A114" t="str">
            <v>Fabricación de celulosa regenerada, sus derivados químicos y fibra vulcanizada</v>
          </cell>
        </row>
        <row r="115">
          <cell r="A115" t="str">
            <v>Fabricación de cemento</v>
          </cell>
        </row>
        <row r="116">
          <cell r="A116" t="str">
            <v>Fabricación de chocolate y preparados de cacao</v>
          </cell>
        </row>
        <row r="117">
          <cell r="A117" t="str">
            <v>Fabricación de cigarrillos</v>
          </cell>
        </row>
        <row r="118">
          <cell r="A118" t="str">
            <v>Fabricación de cigarros</v>
          </cell>
        </row>
        <row r="119">
          <cell r="A119" t="str">
            <v>Fabricación de cojinetes de bolas y rodillos, pistones, válvulas y piezas de maquinaria  para usos generales</v>
          </cell>
        </row>
        <row r="120">
          <cell r="A120" t="str">
            <v>Fabricación de colas, adhesivos, cementos sintéticos y aprestos</v>
          </cell>
        </row>
        <row r="121">
          <cell r="A121" t="str">
            <v>Fabricación de compresores y bombas de agua y otros líquidos</v>
          </cell>
        </row>
        <row r="122">
          <cell r="A122" t="str">
            <v xml:space="preserve">Fabricación de computadores, minicomputadores, máquinas electrónicas sus accesorios y sus partes </v>
          </cell>
        </row>
        <row r="123">
          <cell r="A123" t="str">
            <v>Fabricación de dispositivos recorridos por una corriente, tales como enchufes interruptores, conectores de cables, etc.</v>
          </cell>
        </row>
        <row r="124">
          <cell r="A124" t="str">
            <v>Fabricación de dispositivos y artículos de uso eléctrico, no recorridos por una corriente, tales como tubos conduit, cajas de metal estampado o fundido, accesorios de metal para partes de líneas de conducción, etc.</v>
          </cell>
        </row>
        <row r="125">
          <cell r="A125" t="str">
            <v>Fabricación de elementos estructurales metálicos, con los instalados que no pueden declararse por separado</v>
          </cell>
        </row>
        <row r="126">
          <cell r="A126" t="str">
            <v>Fabricación de elementos metálicos para arquitectura y ornamentación</v>
          </cell>
        </row>
        <row r="127">
          <cell r="A127" t="str">
            <v>Fabricación de elementos para billares, boleras y juegos similares</v>
          </cell>
        </row>
        <row r="128">
          <cell r="A128" t="str">
            <v>Fabricación de elementos para taller de calderas, aun los instalados que no pueden declarse por separado</v>
          </cell>
        </row>
        <row r="129">
          <cell r="A129" t="str">
            <v>Fabricación de envases y artículos de vidrio para uso industrial</v>
          </cell>
        </row>
        <row r="130">
          <cell r="A130" t="str">
            <v>Fabricación de envases y recipientes metálicos diversos, excepto aquellos de gran capacidad destinados a embalaje, almacenamiento y transporte</v>
          </cell>
        </row>
        <row r="131">
          <cell r="A131" t="str">
            <v>Fabricación de envases, cajas y vasijas de material plástico</v>
          </cell>
        </row>
        <row r="132">
          <cell r="A132" t="str">
            <v>Fabricación de equipo eléctrico auxiliar para motores de combustión interna</v>
          </cell>
        </row>
        <row r="133">
          <cell r="A133" t="str">
            <v xml:space="preserve">Fabricación de equipo para atomización de líquidos o polvos, incluye los atomizadores domésticos </v>
          </cell>
        </row>
        <row r="134">
          <cell r="A134" t="str">
            <v xml:space="preserve">Fabricación de equipos de aire acondicionado, excepto conductos y otros elementos análogos de chapa metálica </v>
          </cell>
        </row>
        <row r="135">
          <cell r="A135" t="str">
            <v>Fabricación de estructuras obras y accesorios en madera para la construcción</v>
          </cell>
        </row>
        <row r="136">
          <cell r="A136" t="str">
            <v>Fabricación de explosivos, municiones y detonantes</v>
          </cell>
        </row>
        <row r="137">
          <cell r="A137" t="str">
            <v>Fabricación de fibra y lana de vidrio</v>
          </cell>
        </row>
        <row r="138">
          <cell r="A138" t="str">
            <v>Fabricación de fibras celulósicas y otras artificiales, excepto el vidrio, en forma de monofilamentos, mechones o haces adecuados para trabajarlos después en máquinas textiles</v>
          </cell>
        </row>
        <row r="139">
          <cell r="A139" t="str">
            <v>Fabricación de filamento eléctrico, lámparas de descarga y de arco voltaico y bombillas de flash</v>
          </cell>
        </row>
        <row r="140">
          <cell r="A140" t="str">
            <v>Fabricación de formas básicas de caucho, planchas, laminas, tubos y productos análogos</v>
          </cell>
        </row>
        <row r="141">
          <cell r="A141" t="str">
            <v>Fabricación de formas básicas de plástico, laminas, películas varilla, tubos</v>
          </cell>
        </row>
        <row r="142">
          <cell r="A142" t="str">
            <v>Fabricación de fósforos y cerillas</v>
          </cell>
        </row>
        <row r="143">
          <cell r="A143" t="str">
            <v>Fabricación de frazadas, mantas, ruanas y similares</v>
          </cell>
        </row>
        <row r="144">
          <cell r="A144" t="str">
            <v>Fabricación de gases industriales, excepto el cloro y otros halógenos, gas natural y otros hidrocarburos crudos</v>
          </cell>
        </row>
        <row r="145">
          <cell r="A145" t="str">
            <v>Fabricación de géneros de algodón y encajes en tejido de punto</v>
          </cell>
        </row>
        <row r="146">
          <cell r="A146" t="str">
            <v>Fabricación de géneros y encajes de fibras artificiales y/o Sintéticas en tejido de punto</v>
          </cell>
        </row>
        <row r="147">
          <cell r="A147" t="str">
            <v>Fabricación de goma de mascar</v>
          </cell>
        </row>
        <row r="148">
          <cell r="A148" t="str">
            <v>Fabricación de grupos electrógenos (plantas generadoras de electricidad)</v>
          </cell>
        </row>
        <row r="149">
          <cell r="A149" t="str">
            <v>Fabricación de guantes, corbatas, pañuelos, pañoletas y otras prendas similares</v>
          </cell>
        </row>
        <row r="150">
          <cell r="A150" t="str">
            <v>Fabricación de guatas y artículos de guata</v>
          </cell>
        </row>
        <row r="151">
          <cell r="A151" t="str">
            <v>Fabricación de hamacas con tejidos planos de algodón</v>
          </cell>
        </row>
        <row r="152">
          <cell r="A152" t="str">
            <v>Fabricación de helados, sorbetes y postres a base de leche</v>
          </cell>
        </row>
        <row r="153">
          <cell r="A153" t="str">
            <v>Fabricación de herramientas manuales para uso agrícola Forestal y jardinería</v>
          </cell>
        </row>
        <row r="154">
          <cell r="A154" t="str">
            <v>Fabricación de herramientas para mecánica carpintería y  construcción</v>
          </cell>
        </row>
        <row r="155">
          <cell r="A155" t="str">
            <v>Fabricación de hilos y cables aislados</v>
          </cell>
        </row>
        <row r="156">
          <cell r="A156" t="str">
            <v>Fabricación de hules y telas impregnadas e impermeabilizadas, Incluye el cuero artificial</v>
          </cell>
        </row>
        <row r="157">
          <cell r="A157" t="str">
            <v>Fabricación de impermeables</v>
          </cell>
        </row>
        <row r="158">
          <cell r="A158" t="str">
            <v>Fabricación de instrumentos de cuerda y arco e instrumentos de cuerda punteados, excepto los electrónicos</v>
          </cell>
        </row>
        <row r="159">
          <cell r="A159" t="str">
            <v>Fabricación de instrumentos para la regulación y control de las operaciones industriales</v>
          </cell>
        </row>
        <row r="160">
          <cell r="A160" t="str">
            <v>Fabricación de instrumentos, aparatos y accesorios de medicina, cirugía, odontología y veterinaria, excepto los instrumentos de óptica y los aparatos de rayos X y electroterapia</v>
          </cell>
        </row>
        <row r="161">
          <cell r="A161" t="str">
            <v>Fabricación de joyas de oro, plata y platino</v>
          </cell>
        </row>
        <row r="162">
          <cell r="A162" t="str">
            <v>Fabricación de lacas en general</v>
          </cell>
        </row>
        <row r="163">
          <cell r="A163" t="str">
            <v>Fabricación de ladrillo, baldosas y  teja de arcilla</v>
          </cell>
        </row>
        <row r="164">
          <cell r="A164" t="str">
            <v>Fabricación de levadoras y polvos para hornear</v>
          </cell>
        </row>
        <row r="165">
          <cell r="A165" t="str">
            <v>Fabricación de llantas de caucho</v>
          </cell>
        </row>
        <row r="166">
          <cell r="A166" t="str">
            <v>Fabricación de maderas aglomeradas</v>
          </cell>
        </row>
        <row r="167">
          <cell r="A167" t="str">
            <v>Fabricación de maderas contrachapadas</v>
          </cell>
        </row>
        <row r="168">
          <cell r="A168" t="str">
            <v>Fabricación de mantequilla y crema de leche</v>
          </cell>
        </row>
        <row r="169">
          <cell r="A169" t="str">
            <v>Fabricación de maquinaria especial para trabajar madera</v>
          </cell>
        </row>
        <row r="170">
          <cell r="A170" t="str">
            <v>Fabricación de maquinaria para aserraderos y de aplicaciones generales para trabajar madera</v>
          </cell>
        </row>
        <row r="171">
          <cell r="A171" t="str">
            <v>Fabricación de maquinaria para elaborar alimentos y bebidas</v>
          </cell>
        </row>
        <row r="172">
          <cell r="A172" t="str">
            <v>Fabricación de maquinaria para fabricar pulpa, papel y cartón</v>
          </cell>
        </row>
        <row r="173">
          <cell r="A173" t="str">
            <v>Fabricación de maquinaria para ser remolcada</v>
          </cell>
        </row>
        <row r="174">
          <cell r="A174" t="str">
            <v>Fabricación de maquinaria y equipo para elaborar caucho</v>
          </cell>
        </row>
        <row r="175">
          <cell r="A175" t="str">
            <v>Fabricación de maquinaria y equipo para servicios n.e.p.</v>
          </cell>
        </row>
        <row r="176">
          <cell r="A176" t="str">
            <v>Fabricación de maquinaria y equipos especiales para la construcción</v>
          </cell>
        </row>
        <row r="177">
          <cell r="A177" t="str">
            <v>Fabricación de máquinas de escribir</v>
          </cell>
        </row>
        <row r="178">
          <cell r="A178" t="str">
            <v>Fabricación de margarinas y grasas compuestas para cocinar</v>
          </cell>
        </row>
        <row r="179">
          <cell r="A179" t="str">
            <v>Fabricación de materias colorantes orgánicas, extractos tintóreos y materias curtientes orgánicas, sintéticas, etc.</v>
          </cell>
        </row>
        <row r="180">
          <cell r="A180" t="str">
            <v>Fabricación de materias sintéticas por polimerización y copolimerización, incluye caucho y látex sintéticos</v>
          </cell>
        </row>
        <row r="181">
          <cell r="A181" t="str">
            <v>Fabricación de melazas</v>
          </cell>
        </row>
        <row r="182">
          <cell r="A182" t="str">
            <v>Fabricación de menajes de cocina, piezas y otros productos catampados</v>
          </cell>
        </row>
        <row r="183">
          <cell r="A183" t="str">
            <v>Fabricación de monedas metálicas emitidas por el estado</v>
          </cell>
        </row>
        <row r="184">
          <cell r="A184" t="str">
            <v>Fabricación de motocicletas, motonetas y velocípedos con motor  auxiliar</v>
          </cell>
        </row>
        <row r="185">
          <cell r="A185" t="str">
            <v xml:space="preserve">Fabricación de motores de combustión interna, excepto para automotores </v>
          </cell>
        </row>
        <row r="186">
          <cell r="A186" t="str">
            <v>Fabricación de motores y cajas de velocidad para vehículos automotores, se excluyen los grupos electrógenos y los motores eléctricos de tracción</v>
          </cell>
        </row>
        <row r="187">
          <cell r="A187" t="str">
            <v>Fabricación de motores y generadores energía</v>
          </cell>
        </row>
        <row r="188">
          <cell r="A188" t="str">
            <v>Fabricación de muebles de mimbre, caña y similares</v>
          </cell>
        </row>
        <row r="189">
          <cell r="A189" t="str">
            <v>Fabricación de muebles para aparatos eléctricos, maquinas de coser y otros</v>
          </cell>
        </row>
        <row r="190">
          <cell r="A190" t="str">
            <v>Fabricación de muebles y accesorios metálicos para comercio y servicios</v>
          </cell>
        </row>
        <row r="191">
          <cell r="A191" t="str">
            <v>Fabricación de muebles y accesorios metálicos para oficina</v>
          </cell>
        </row>
        <row r="192">
          <cell r="A192" t="str">
            <v>Fabricación de muebles y productos de plástico no incluidos antes</v>
          </cell>
        </row>
        <row r="193">
          <cell r="A193" t="str">
            <v>Fabricación de muñecas y accesorios para muñecas, marionetas, títeres y animales de juguete</v>
          </cell>
        </row>
        <row r="194">
          <cell r="A194" t="str">
            <v>Fabricación de otras resinas y materias plásticas artificiales, incluso las obtenidas de materias vegetales y animales</v>
          </cell>
        </row>
        <row r="195">
          <cell r="A195" t="str">
            <v>Fabricación de otras sustancias químicas y productos químicos Derivados del petróleo, carbón, caucho y plástico</v>
          </cell>
        </row>
        <row r="196">
          <cell r="A196" t="str">
            <v>Fabricación de otros aparatos, accesorios y artículos electrónicos n.e.p., tales como timbres, alarmas, incubadoras y criadoras y otros n.e.p.</v>
          </cell>
        </row>
        <row r="197">
          <cell r="A197" t="str">
            <v>Fabricación de otros artículos de metal</v>
          </cell>
        </row>
        <row r="198">
          <cell r="A198" t="str">
            <v>Fabricación de otros preparados químicos n.e.p.</v>
          </cell>
        </row>
        <row r="199">
          <cell r="A199" t="str">
            <v xml:space="preserve">Fabricación de otros productos minerales no metálicos excepto los derivados de petróleo y carbón </v>
          </cell>
        </row>
        <row r="200">
          <cell r="A200" t="str">
            <v>Fabricación de otros productos químicos inorgánicos, excepto los radioactivos</v>
          </cell>
        </row>
        <row r="201">
          <cell r="A201" t="str">
            <v>Fabricación de papel</v>
          </cell>
        </row>
        <row r="202">
          <cell r="A202" t="str">
            <v>Fabricación de papel y cartón n.e.p.</v>
          </cell>
        </row>
        <row r="203">
          <cell r="A203" t="str">
            <v>Fabricación de papeles especiales, satinados, encerados, Laminados y otros papeles acabados fuera de máquina</v>
          </cell>
        </row>
        <row r="204">
          <cell r="A204" t="str">
            <v>Fabricación de paraguas, sombrillas, bastones y artículos similares</v>
          </cell>
        </row>
        <row r="205">
          <cell r="A205" t="str">
            <v>Fabricación de partes y accesorios n.e.p. para motocicletas, bicicletas y similares</v>
          </cell>
        </row>
        <row r="206">
          <cell r="A206" t="str">
            <v>Fabricación de partes y piezas para equipo ferroviario</v>
          </cell>
        </row>
        <row r="207">
          <cell r="A207" t="str">
            <v>Fabricación de película tubular y tripas sintéticas</v>
          </cell>
        </row>
        <row r="208">
          <cell r="A208" t="str">
            <v>Fabricación de piezas de hierro o acero forjados</v>
          </cell>
        </row>
        <row r="209">
          <cell r="A209" t="str">
            <v>Fabricación de piezas y accesorios para máquinas – herramientas y herramientas de medición para maquinistas</v>
          </cell>
        </row>
        <row r="210">
          <cell r="A210" t="str">
            <v>Fabricación de pinturas y barnices para uso general e industrial</v>
          </cell>
        </row>
        <row r="211">
          <cell r="A211" t="str">
            <v>Fabricación de plantas y de maquinaria y equipos especiales para elaborar productos químicos y para refinar petróleo</v>
          </cell>
        </row>
        <row r="212">
          <cell r="A212" t="str">
            <v>Fabricación de plástico espumado y artículos de plástico Espumado</v>
          </cell>
        </row>
        <row r="213">
          <cell r="A213" t="str">
            <v>Fabricación de prendas de vestir especiales, togas Académicas, hábitos religiosos y otros disfraces</v>
          </cell>
        </row>
        <row r="214">
          <cell r="A214" t="str">
            <v>Fabricación de productos de asbesto - cemento</v>
          </cell>
        </row>
        <row r="215">
          <cell r="A215" t="str">
            <v>Fabricación de productos de asbesto, hilados, tejidos, fieltros etc</v>
          </cell>
        </row>
        <row r="216">
          <cell r="A216" t="str">
            <v>Fabricación de productos de chapa metálica</v>
          </cell>
        </row>
        <row r="217">
          <cell r="A217" t="str">
            <v>Fabricación de productos de corcho</v>
          </cell>
        </row>
        <row r="218">
          <cell r="A218" t="str">
            <v>Fabricación de productos de hormigón, incluye prefabricados</v>
          </cell>
        </row>
        <row r="219">
          <cell r="A219" t="str">
            <v>Fabricación de productos químicos industriales inorgánicos, excepto los gases que no sean del cloro y otros halógenos</v>
          </cell>
        </row>
        <row r="220">
          <cell r="A220" t="str">
            <v>Fabricación de productos químicos orgánicos no incluidos antes, excepto los gases industriales</v>
          </cell>
        </row>
        <row r="221">
          <cell r="A221" t="str">
            <v>Fabricación de productos químicos orgánicos, compuestos cíclicos y acíclicos excepto los gases industriales</v>
          </cell>
        </row>
        <row r="222">
          <cell r="A222" t="str">
            <v>Fabricación de productos químicos para fotografía de películas, placas sensibilizadas y papeles fotográficos</v>
          </cell>
        </row>
        <row r="223">
          <cell r="A223" t="str">
            <v>Fabricación de productos vegetales, excepto antibióticos, a base de materias naturales y producidos sintéticamente</v>
          </cell>
        </row>
        <row r="224">
          <cell r="A224" t="str">
            <v>Fabricación de puertas y ventanas metálicas y sus partes</v>
          </cell>
        </row>
        <row r="225">
          <cell r="A225" t="str">
            <v>Fabricación de puertas, ventanas y sus partes</v>
          </cell>
        </row>
        <row r="226">
          <cell r="A226" t="str">
            <v>Fabricación de pulpa de madera, bagazo, trapos y fibras n.e.p</v>
          </cell>
        </row>
        <row r="227">
          <cell r="A227" t="str">
            <v>Fabricación de repuestos y accesorios de plástico para uso  industrial, incluye muebles para aparatos electrónicos</v>
          </cell>
        </row>
        <row r="228">
          <cell r="A228" t="str">
            <v>Fabricación de ropa de algodón en tejido de punto</v>
          </cell>
        </row>
        <row r="229">
          <cell r="A229" t="str">
            <v>Fabricación de ropa de lana en tejido de punto</v>
          </cell>
        </row>
        <row r="230">
          <cell r="A230" t="str">
            <v>Fabricación de sacos y bolsas de papel</v>
          </cell>
        </row>
        <row r="231">
          <cell r="A231" t="str">
            <v>Fabricación de sistemas y conjuntos de elementos principales Para reproducción, transmisión y recepción de sonido e imagen; se excluyen los elementos para líneas de comunicación</v>
          </cell>
        </row>
        <row r="232">
          <cell r="A232" t="str">
            <v>Fabricación de sombreros y partes para sombreros</v>
          </cell>
        </row>
        <row r="233">
          <cell r="A233" t="str">
            <v xml:space="preserve">Fabricación de tapetes y alfombras hechos principalmente de algodón </v>
          </cell>
        </row>
        <row r="234">
          <cell r="A234" t="str">
            <v>Fabricación de tejidos planos de algodón esponjosos o afelpados</v>
          </cell>
        </row>
        <row r="235">
          <cell r="A235" t="str">
            <v>Fabricación de tejidos planos de algodón, telas, driles. Lonas y similares</v>
          </cell>
        </row>
        <row r="236">
          <cell r="A236" t="str">
            <v>Fabricación de tejidos planos de fibras artificiales y sintéticas</v>
          </cell>
        </row>
        <row r="237">
          <cell r="A237" t="str">
            <v>Fabricación de tejidos planos de lana, paños y telas de lana</v>
          </cell>
        </row>
        <row r="238">
          <cell r="A238" t="str">
            <v>Fabricación de tintas para imprenta, escribir, dibujar y demás</v>
          </cell>
        </row>
        <row r="239">
          <cell r="A239" t="str">
            <v>Fabricación de tornillería en general</v>
          </cell>
        </row>
        <row r="240">
          <cell r="A240" t="str">
            <v>Fabricación de transformadores, convertidores y rectificadores excepto los especialmente concebidos para radio, TV comunicaciones</v>
          </cell>
        </row>
        <row r="241">
          <cell r="A241" t="str">
            <v>Fabricación de tubos y accesorios de arcilla</v>
          </cell>
        </row>
        <row r="242">
          <cell r="A242" t="str">
            <v>Fabricación de vajillas y utensilios análogos de vidrio</v>
          </cell>
        </row>
        <row r="243">
          <cell r="A243" t="str">
            <v>Fabricación de válvulas y accesorios metálicos para tubería Excepto válvulas con dispositivos reguladores y artículos de fontanería de latón</v>
          </cell>
        </row>
        <row r="244">
          <cell r="A244" t="str">
            <v>Fabricación de vehículos manuales, excepto los sillones de ruedas para inválidos</v>
          </cell>
        </row>
        <row r="245">
          <cell r="A245" t="str">
            <v>Fabricación de vehículos pesados</v>
          </cell>
        </row>
        <row r="246">
          <cell r="A246" t="str">
            <v>Fabricación de velocípedos – bicicletas, triciclos y vehículos análogos motonetas</v>
          </cell>
        </row>
        <row r="247">
          <cell r="A247" t="str">
            <v>Fabricación de vidrio de seguridad y vidrio templado</v>
          </cell>
        </row>
        <row r="248">
          <cell r="A248" t="str">
            <v>Fabricación de vidrio en formas primarias</v>
          </cell>
        </row>
        <row r="249">
          <cell r="A249" t="str">
            <v>Fabricación de yeso y productos de yeso</v>
          </cell>
        </row>
        <row r="250">
          <cell r="A250" t="str">
            <v>Fabricación y mezcla de insecticidas, plaguicidas y reguladores fisiológicos</v>
          </cell>
        </row>
        <row r="251">
          <cell r="A251" t="str">
            <v>Fabricación y reconstrucción de motores para aeronaves</v>
          </cell>
        </row>
        <row r="252">
          <cell r="A252" t="str">
            <v>Fabricación y refinación de azúcar</v>
          </cell>
        </row>
        <row r="253">
          <cell r="A253" t="str">
            <v>FC consumo</v>
          </cell>
        </row>
        <row r="254">
          <cell r="A254" t="str">
            <v>FC inversión agropecuaria</v>
          </cell>
        </row>
        <row r="255">
          <cell r="A255" t="str">
            <v>FC inversión industrial</v>
          </cell>
        </row>
        <row r="256">
          <cell r="A256" t="str">
            <v>FC inversión servicios</v>
          </cell>
        </row>
        <row r="257">
          <cell r="A257" t="str">
            <v>FC inversión transporte</v>
          </cell>
        </row>
        <row r="258">
          <cell r="A258" t="str">
            <v>Ferroaleaciones  y sus productos</v>
          </cell>
        </row>
        <row r="259">
          <cell r="A259" t="str">
            <v>Galletería</v>
          </cell>
        </row>
        <row r="260">
          <cell r="A260" t="str">
            <v>Ganado de res</v>
          </cell>
        </row>
        <row r="261">
          <cell r="A261" t="str">
            <v>Ganancias extraordinarias normativas</v>
          </cell>
        </row>
        <row r="262">
          <cell r="A262" t="str">
            <v>Gas natural</v>
          </cell>
        </row>
        <row r="263">
          <cell r="A263" t="str">
            <v>Gasoducto</v>
          </cell>
        </row>
        <row r="264">
          <cell r="A264" t="str">
            <v>Grabado, fotograbado, electrotipía, estereotipía y fotomecánica</v>
          </cell>
        </row>
        <row r="265">
          <cell r="A265" t="str">
            <v>Guarnecido y punteado de calzado</v>
          </cell>
        </row>
        <row r="266">
          <cell r="A266" t="str">
            <v>Hidrogenación de aceites y grasas vegetales y animales Purificados o no</v>
          </cell>
        </row>
        <row r="267">
          <cell r="A267" t="str">
            <v>Hilado de algodón</v>
          </cell>
        </row>
        <row r="268">
          <cell r="A268" t="str">
            <v>Hilado y tejido de fibras duras vegetales, incluye sacos</v>
          </cell>
        </row>
        <row r="269">
          <cell r="A269" t="str">
            <v>Hilados de fibras animales</v>
          </cell>
        </row>
        <row r="270">
          <cell r="A270" t="str">
            <v>Impuestos indirectos</v>
          </cell>
        </row>
        <row r="271">
          <cell r="A271" t="str">
            <v>Industrias manufactureras n.e.p.</v>
          </cell>
        </row>
        <row r="272">
          <cell r="A272" t="str">
            <v>Insumos varios</v>
          </cell>
        </row>
        <row r="273">
          <cell r="A273" t="str">
            <v>Lavado y preparación de tripas y aprovechamiento de otros subproductos de matadero</v>
          </cell>
        </row>
        <row r="274">
          <cell r="A274" t="str">
            <v>Leche fresca</v>
          </cell>
        </row>
        <row r="275">
          <cell r="A275" t="str">
            <v>Maíz</v>
          </cell>
        </row>
        <row r="276">
          <cell r="A276" t="str">
            <v>Mano de obra administrativa</v>
          </cell>
        </row>
        <row r="277">
          <cell r="A277" t="str">
            <v>Mano de obra administrativa, sectores de elevadas prestaciones</v>
          </cell>
        </row>
        <row r="278">
          <cell r="A278" t="str">
            <v>Mano de obra extranjera</v>
          </cell>
        </row>
        <row r="279">
          <cell r="A279" t="str">
            <v>Mano de obra no calificada</v>
          </cell>
        </row>
        <row r="280">
          <cell r="A280" t="str">
            <v>Mano de obra no calificada rural</v>
          </cell>
        </row>
        <row r="281">
          <cell r="A281" t="str">
            <v>Mano de obra no calificada, sectores de elevadas prestaciones</v>
          </cell>
        </row>
        <row r="282">
          <cell r="A282" t="str">
            <v>Mano de obra profesional</v>
          </cell>
        </row>
        <row r="283">
          <cell r="A283" t="str">
            <v>Mano de obra profesional, sectores de elevadas prestaciones</v>
          </cell>
        </row>
        <row r="284">
          <cell r="A284" t="str">
            <v>Maquinarias agrícolas</v>
          </cell>
        </row>
        <row r="285">
          <cell r="A285" t="str">
            <v>Maquinarias y equipos industriales</v>
          </cell>
        </row>
        <row r="286">
          <cell r="A286" t="str">
            <v>Matanza de aves de corral y de animales de caza menor con o sin frigorífico</v>
          </cell>
        </row>
        <row r="287">
          <cell r="A287" t="str">
            <v>Matanza de ganado mayor con o sin frigorífico</v>
          </cell>
        </row>
        <row r="288">
          <cell r="A288" t="str">
            <v>Molienda y tostado de café, incluso café soluble y extractos de café</v>
          </cell>
        </row>
        <row r="289">
          <cell r="A289" t="str">
            <v>Mondado, prensado y elaboración de harinas de cereales y leguminosas n.e.p.</v>
          </cell>
        </row>
        <row r="290">
          <cell r="A290" t="str">
            <v>Obra Física</v>
          </cell>
        </row>
        <row r="291">
          <cell r="A291" t="str">
            <v>Obreros calificados</v>
          </cell>
        </row>
        <row r="292">
          <cell r="A292" t="str">
            <v>Obreros calificados, sectores de elevadas prestaciones</v>
          </cell>
        </row>
        <row r="293">
          <cell r="A293" t="str">
            <v>Otras fabricaciones de productos metálicos, maquinaria y equipo</v>
          </cell>
        </row>
        <row r="294">
          <cell r="A294" t="str">
            <v>Otras industrias de la madera y sus productos</v>
          </cell>
        </row>
        <row r="295">
          <cell r="A295" t="str">
            <v>Otras industrias manufactureras</v>
          </cell>
        </row>
        <row r="296">
          <cell r="A296" t="str">
            <v>Otras industrias metálicas básicas</v>
          </cell>
        </row>
        <row r="297">
          <cell r="A297" t="str">
            <v>Otros</v>
          </cell>
        </row>
        <row r="298">
          <cell r="A298" t="str">
            <v>Otros agrícolas</v>
          </cell>
        </row>
        <row r="299">
          <cell r="A299" t="str">
            <v>Otros minerales</v>
          </cell>
        </row>
        <row r="300">
          <cell r="A300" t="str">
            <v>Otros productos alimenticios, bebidas y tabaco</v>
          </cell>
        </row>
        <row r="301">
          <cell r="A301" t="str">
            <v>Otros productos de papel, imprentas y editoriales</v>
          </cell>
        </row>
        <row r="302">
          <cell r="A302" t="str">
            <v>Otros textiles, prendas de vestir e industrias de cuero</v>
          </cell>
        </row>
        <row r="303">
          <cell r="A303" t="str">
            <v>Papa</v>
          </cell>
        </row>
        <row r="304">
          <cell r="A304" t="str">
            <v>Pasteurización, homogeneización, vitaminación y embotellado De leche líquida</v>
          </cell>
        </row>
        <row r="305">
          <cell r="A305" t="str">
            <v>Piedra caliza</v>
          </cell>
        </row>
        <row r="306">
          <cell r="A306" t="str">
            <v>Porcinos, ovinos y otros pecuarios</v>
          </cell>
        </row>
        <row r="307">
          <cell r="A307" t="str">
            <v>Preparación de  hormigón</v>
          </cell>
        </row>
        <row r="308">
          <cell r="A308" t="str">
            <v>Preparación de carnes frías y otras carnes no envasadas, jamones, tocinetas, salchichas, embutidos, etc.</v>
          </cell>
        </row>
        <row r="309">
          <cell r="A309" t="str">
            <v>Preparación de harinas mezcladas de cereales y leguminosas y productos similares</v>
          </cell>
        </row>
        <row r="310">
          <cell r="A310" t="str">
            <v>Preparación de la hoja de tabaco</v>
          </cell>
        </row>
        <row r="311">
          <cell r="A311" t="str">
            <v>Preparación de mezclas para alimentación infantil</v>
          </cell>
        </row>
        <row r="312">
          <cell r="A312" t="str">
            <v>Preparación de otras bebidas alcohólicas similares</v>
          </cell>
        </row>
        <row r="313">
          <cell r="A313" t="str">
            <v>Preparación de pescado y otros animales marinos y de agua Dulce comestibles, frescos, refrigerados o congelados rápidamente</v>
          </cell>
        </row>
        <row r="314">
          <cell r="A314" t="str">
            <v>Preparación de productos para tratar metales, auxiliares para soldadura, recubrimientos para electrodos y similares</v>
          </cell>
        </row>
        <row r="315">
          <cell r="A315" t="str">
            <v>Preparación e hilado de fibras artificiales y/o sintéticas</v>
          </cell>
        </row>
        <row r="316">
          <cell r="A316" t="str">
            <v>Producción de aceites y grasas lubricantes que no se elaboran en las refinerías de petróleo</v>
          </cell>
        </row>
        <row r="317">
          <cell r="A317" t="str">
            <v>Producción de aceites y grasas vegetales sin refinar y Residuos de la extracción</v>
          </cell>
        </row>
        <row r="318">
          <cell r="A318" t="str">
            <v>Producción de casas prefabricadas y sus partes</v>
          </cell>
        </row>
        <row r="319">
          <cell r="A319" t="str">
            <v>Producción de harina de maíz y pilado de maíz</v>
          </cell>
        </row>
        <row r="320">
          <cell r="A320" t="str">
            <v>Producción de harina de trigo</v>
          </cell>
        </row>
        <row r="321">
          <cell r="A321" t="str">
            <v>Producción de leches y productos lácteos conservados</v>
          </cell>
        </row>
        <row r="322">
          <cell r="A322" t="str">
            <v>Producción de pigmentos y materias colorantes n.e.p. para la Fabricación de colores, barnices, lacas, esmaltes, etc.</v>
          </cell>
        </row>
        <row r="323">
          <cell r="A323" t="str">
            <v>Producción de sustancias y aditamentos alimenticios para Animales, incluso harinas de ostras, hueso y pescado</v>
          </cell>
        </row>
        <row r="324">
          <cell r="A324" t="str">
            <v>Producción de vitaminas y provitaminas de materias naturales y sintéticas</v>
          </cell>
        </row>
        <row r="325">
          <cell r="A325" t="str">
            <v>Producción y fabricación de otros productos minerales no metálicos, no incluidos antes</v>
          </cell>
        </row>
        <row r="326">
          <cell r="A326" t="str">
            <v>Productos avícolas</v>
          </cell>
        </row>
        <row r="327">
          <cell r="A327" t="str">
            <v>Productos de extractos y jarabes de frutas, cereales y otros vegetales</v>
          </cell>
        </row>
        <row r="328">
          <cell r="A328" t="str">
            <v>Productos medicinales y farmacéuticos n.e.p.</v>
          </cell>
        </row>
        <row r="329">
          <cell r="A329" t="str">
            <v>Reconstrucción de motores y otras partes de vehículos excepto el equipo eléctrico</v>
          </cell>
        </row>
        <row r="330">
          <cell r="A330" t="str">
            <v>Recuperación y elaboración de otros metales no ferrosos</v>
          </cell>
        </row>
        <row r="331">
          <cell r="A331" t="str">
            <v>Recuperación y fundición de cobre, incluye coproalineaciones</v>
          </cell>
        </row>
        <row r="332">
          <cell r="A332" t="str">
            <v>Recuperación y fundición de plomo</v>
          </cell>
        </row>
        <row r="333">
          <cell r="A333" t="str">
            <v>Reducción de mineral de hierro</v>
          </cell>
        </row>
        <row r="334">
          <cell r="A334" t="str">
            <v>Refinación de aceites y grasas vegetales, no incluye la hidrogenación</v>
          </cell>
        </row>
        <row r="335">
          <cell r="A335" t="str">
            <v>Refinación, laminación y fundición de oro</v>
          </cell>
        </row>
        <row r="336">
          <cell r="A336" t="str">
            <v>Reparación de embarcaciones mayores</v>
          </cell>
        </row>
        <row r="337">
          <cell r="A337" t="str">
            <v>Reparación de embarcaciones menores</v>
          </cell>
        </row>
        <row r="338">
          <cell r="A338" t="str">
            <v>Reparación de locomotoras y equipos ferroviarios</v>
          </cell>
        </row>
        <row r="339">
          <cell r="A339" t="str">
            <v>Reparación y mantenimiento de aeronaves</v>
          </cell>
        </row>
        <row r="340">
          <cell r="A340" t="str">
            <v>Reproducción de discos de gramófono, cintas magnetofónicas y vídeo – cintas</v>
          </cell>
        </row>
        <row r="341">
          <cell r="A341" t="str">
            <v>Sal marina sin purificar</v>
          </cell>
        </row>
        <row r="342">
          <cell r="A342" t="str">
            <v>Servicios agropecuarios – fumigación aérea</v>
          </cell>
        </row>
        <row r="343">
          <cell r="A343" t="str">
            <v>Servicios agropecuarios – maquinaria</v>
          </cell>
        </row>
        <row r="344">
          <cell r="A344" t="str">
            <v>Servicios agropecuarios – riego</v>
          </cell>
        </row>
        <row r="345">
          <cell r="A345" t="str">
            <v>Servicios agropecuarios – yunta</v>
          </cell>
        </row>
        <row r="346">
          <cell r="A346" t="str">
            <v>Servicios industriales de terceros</v>
          </cell>
        </row>
        <row r="347">
          <cell r="A347" t="str">
            <v>Servicios y seguros</v>
          </cell>
        </row>
        <row r="348">
          <cell r="A348" t="str">
            <v>Sorgo</v>
          </cell>
        </row>
        <row r="349">
          <cell r="A349" t="str">
            <v>Soya</v>
          </cell>
        </row>
        <row r="350">
          <cell r="A350" t="str">
            <v>Subproductos</v>
          </cell>
        </row>
        <row r="351">
          <cell r="A351" t="str">
            <v>Terrenos</v>
          </cell>
        </row>
        <row r="352">
          <cell r="A352" t="str">
            <v>Tipografías y litografías</v>
          </cell>
        </row>
        <row r="353">
          <cell r="A353" t="str">
            <v>Tomate</v>
          </cell>
        </row>
        <row r="354">
          <cell r="A354" t="str">
            <v>Transporte</v>
          </cell>
        </row>
        <row r="355">
          <cell r="A355" t="str">
            <v>Transporte de larga distancia con dos ejes</v>
          </cell>
        </row>
        <row r="356">
          <cell r="A356" t="str">
            <v>Transporte de larga distancia con tres ejes</v>
          </cell>
        </row>
        <row r="357">
          <cell r="A357" t="str">
            <v>Transporte de larga distancia con tres ejes y con remolque de dos ejes</v>
          </cell>
        </row>
        <row r="358">
          <cell r="A358" t="str">
            <v>Transporte de media distancia con dos ejes</v>
          </cell>
        </row>
        <row r="359">
          <cell r="A359" t="str">
            <v>Trilla – pilado – de arroz</v>
          </cell>
        </row>
        <row r="360">
          <cell r="A360" t="str">
            <v>Trilla de café</v>
          </cell>
        </row>
        <row r="361">
          <cell r="A361" t="str">
            <v>Trituración aserrado y talla de mármol</v>
          </cell>
        </row>
        <row r="362">
          <cell r="A362" t="str">
            <v>Trituración aserrado y talla de piedra</v>
          </cell>
        </row>
        <row r="363">
          <cell r="A363" t="str">
            <v>Yuca</v>
          </cell>
        </row>
        <row r="364">
          <cell r="A364" t="str">
            <v>Zanahoria</v>
          </cell>
        </row>
      </sheetData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>
        <row r="1">
          <cell r="S1" t="str">
            <v>Obligatorio</v>
          </cell>
        </row>
      </sheetData>
      <sheetData sheetId="5"/>
      <sheetData sheetId="6"/>
      <sheetData sheetId="7"/>
      <sheetData sheetId="8">
        <row r="2">
          <cell r="B2" t="str">
            <v>Cumplimiento del gasto público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utrabajo.com.co/salarios/abogadoa" TargetMode="External"/><Relationship Id="rId3" Type="http://schemas.openxmlformats.org/officeDocument/2006/relationships/hyperlink" Target="https://www.computrabajo.com.co/salarios/especialista" TargetMode="External"/><Relationship Id="rId7" Type="http://schemas.openxmlformats.org/officeDocument/2006/relationships/hyperlink" Target="https://www.computrabajo.com.co/salarios/financieroa" TargetMode="External"/><Relationship Id="rId2" Type="http://schemas.openxmlformats.org/officeDocument/2006/relationships/hyperlink" Target="https://www.computrabajo.com.co/salarios/asistentea-administrativo" TargetMode="External"/><Relationship Id="rId1" Type="http://schemas.openxmlformats.org/officeDocument/2006/relationships/hyperlink" Target="https://www.computrabajo.com.co/salarios/asesoresas-profesionales" TargetMode="External"/><Relationship Id="rId6" Type="http://schemas.openxmlformats.org/officeDocument/2006/relationships/hyperlink" Target="https://www.computrabajo.com.co/salarios/especialista" TargetMode="External"/><Relationship Id="rId5" Type="http://schemas.openxmlformats.org/officeDocument/2006/relationships/hyperlink" Target="https://www.computrabajo.com.co/salarios/asesoresas-profesionale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mputrabajo.com.co/salarios/gerente-de-proyectos" TargetMode="External"/><Relationship Id="rId9" Type="http://schemas.openxmlformats.org/officeDocument/2006/relationships/hyperlink" Target="https://www.computrabajo.com.co/salarios/asesoresas-profesional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view="pageBreakPreview" zoomScale="70" zoomScaleNormal="90" zoomScaleSheetLayoutView="70" workbookViewId="0">
      <selection activeCell="K26" sqref="K26"/>
    </sheetView>
  </sheetViews>
  <sheetFormatPr baseColWidth="10" defaultColWidth="11.54296875" defaultRowHeight="12.5" x14ac:dyDescent="0.25"/>
  <cols>
    <col min="1" max="1" width="5.54296875" style="114" customWidth="1"/>
    <col min="2" max="2" width="45.54296875" style="114" customWidth="1"/>
    <col min="3" max="3" width="16.54296875" style="114" customWidth="1"/>
    <col min="4" max="4" width="13.81640625" style="114" customWidth="1"/>
    <col min="5" max="5" width="13.54296875" style="114" customWidth="1"/>
    <col min="6" max="6" width="15.81640625" style="114" customWidth="1"/>
    <col min="7" max="7" width="12.54296875" style="114" customWidth="1"/>
    <col min="8" max="8" width="17.453125" style="114" customWidth="1"/>
    <col min="9" max="9" width="17.1796875" style="114" customWidth="1"/>
    <col min="10" max="10" width="20.1796875" style="114" customWidth="1"/>
    <col min="11" max="11" width="13.54296875" style="114" customWidth="1"/>
    <col min="12" max="12" width="13" style="114" bestFit="1" customWidth="1"/>
    <col min="13" max="13" width="20.54296875" style="114" customWidth="1"/>
    <col min="14" max="16384" width="11.54296875" style="114"/>
  </cols>
  <sheetData>
    <row r="1" spans="1:10" ht="31.4" customHeight="1" x14ac:dyDescent="0.25">
      <c r="A1" s="272" t="str">
        <f>+'PPTO  SISFV PÁEZ 56U'!A1</f>
        <v>CONSTRUCCIÓN DE PROYECTO PARA DAR SOLUCIÓN ENERGÉTICA SOSTENIBLE A COMUNIDADES EN LA ZONA RURAL DEL MUNICIPIO DE PÁEZ (56 Usuarios), DEPARTAMENTO DEL CAUCA</v>
      </c>
      <c r="B1" s="272"/>
      <c r="C1" s="272"/>
      <c r="D1" s="272"/>
      <c r="E1" s="272"/>
      <c r="F1" s="272"/>
      <c r="G1" s="272"/>
      <c r="H1" s="272"/>
    </row>
    <row r="2" spans="1:10" ht="13" x14ac:dyDescent="0.3">
      <c r="A2" s="273" t="s">
        <v>139</v>
      </c>
      <c r="B2" s="273"/>
      <c r="C2" s="273"/>
      <c r="D2" s="273"/>
      <c r="E2" s="273"/>
      <c r="F2" s="273"/>
      <c r="G2" s="273"/>
      <c r="H2" s="273"/>
    </row>
    <row r="3" spans="1:10" ht="13" x14ac:dyDescent="0.25">
      <c r="A3" s="159" t="s">
        <v>78</v>
      </c>
      <c r="B3" s="160"/>
      <c r="C3" s="161"/>
      <c r="D3" s="161"/>
      <c r="E3" s="161"/>
      <c r="F3" s="161"/>
      <c r="G3" s="161"/>
      <c r="H3" s="162"/>
      <c r="J3" s="115"/>
    </row>
    <row r="4" spans="1:10" ht="13" x14ac:dyDescent="0.25">
      <c r="A4" s="274" t="s">
        <v>69</v>
      </c>
      <c r="B4" s="275" t="s">
        <v>37</v>
      </c>
      <c r="C4" s="276" t="s">
        <v>70</v>
      </c>
      <c r="D4" s="276" t="s">
        <v>48</v>
      </c>
      <c r="E4" s="276" t="s">
        <v>73</v>
      </c>
      <c r="F4" s="277" t="s">
        <v>71</v>
      </c>
      <c r="G4" s="278"/>
      <c r="H4" s="279"/>
      <c r="J4" s="115"/>
    </row>
    <row r="5" spans="1:10" ht="13" x14ac:dyDescent="0.25">
      <c r="A5" s="274"/>
      <c r="B5" s="275"/>
      <c r="C5" s="276"/>
      <c r="D5" s="276"/>
      <c r="E5" s="276"/>
      <c r="F5" s="156" t="s">
        <v>75</v>
      </c>
      <c r="G5" s="156" t="s">
        <v>76</v>
      </c>
      <c r="H5" s="163" t="s">
        <v>72</v>
      </c>
      <c r="I5" s="164" t="s">
        <v>140</v>
      </c>
      <c r="J5" s="115"/>
    </row>
    <row r="6" spans="1:10" ht="13" x14ac:dyDescent="0.25">
      <c r="A6" s="165" t="s">
        <v>11</v>
      </c>
      <c r="B6" s="116" t="s">
        <v>87</v>
      </c>
      <c r="C6" s="117">
        <v>15</v>
      </c>
      <c r="D6" s="117">
        <v>1</v>
      </c>
      <c r="E6" s="118">
        <v>0.88</v>
      </c>
      <c r="F6" s="166" t="e">
        <f>+#REF!</f>
        <v>#REF!</v>
      </c>
      <c r="G6" s="119"/>
      <c r="H6" s="167" t="e">
        <f>ROUND(C6*D6*E6*(F6+G6),0)</f>
        <v>#REF!</v>
      </c>
      <c r="I6" s="120" t="s">
        <v>88</v>
      </c>
    </row>
    <row r="7" spans="1:10" ht="13" x14ac:dyDescent="0.25">
      <c r="A7" s="165" t="s">
        <v>13</v>
      </c>
      <c r="B7" s="116" t="s">
        <v>89</v>
      </c>
      <c r="C7" s="117">
        <v>13</v>
      </c>
      <c r="D7" s="117">
        <v>1</v>
      </c>
      <c r="E7" s="118">
        <v>1</v>
      </c>
      <c r="F7" s="166" t="e">
        <f>+#REF!</f>
        <v>#REF!</v>
      </c>
      <c r="G7" s="119">
        <v>162000</v>
      </c>
      <c r="H7" s="167" t="e">
        <f t="shared" ref="H7:H14" si="0">ROUND(C7*D7*E7*(F7+G7),0)</f>
        <v>#REF!</v>
      </c>
      <c r="I7" s="120" t="s">
        <v>90</v>
      </c>
    </row>
    <row r="8" spans="1:10" ht="13" x14ac:dyDescent="0.25">
      <c r="A8" s="165" t="s">
        <v>14</v>
      </c>
      <c r="B8" s="116" t="s">
        <v>91</v>
      </c>
      <c r="C8" s="117">
        <f>+C7</f>
        <v>13</v>
      </c>
      <c r="D8" s="117">
        <v>1</v>
      </c>
      <c r="E8" s="118">
        <v>0.8</v>
      </c>
      <c r="F8" s="166" t="e">
        <f>+F7</f>
        <v>#REF!</v>
      </c>
      <c r="G8" s="119">
        <v>162000</v>
      </c>
      <c r="H8" s="167" t="e">
        <f t="shared" si="0"/>
        <v>#REF!</v>
      </c>
      <c r="I8" s="120" t="s">
        <v>90</v>
      </c>
    </row>
    <row r="9" spans="1:10" ht="13" x14ac:dyDescent="0.25">
      <c r="A9" s="165" t="s">
        <v>15</v>
      </c>
      <c r="B9" s="116" t="s">
        <v>92</v>
      </c>
      <c r="C9" s="117">
        <f>+C8</f>
        <v>13</v>
      </c>
      <c r="D9" s="117">
        <v>1</v>
      </c>
      <c r="E9" s="118">
        <v>0.8</v>
      </c>
      <c r="F9" s="166" t="e">
        <f>+#REF!</f>
        <v>#REF!</v>
      </c>
      <c r="G9" s="119">
        <v>162000</v>
      </c>
      <c r="H9" s="167" t="e">
        <f t="shared" si="0"/>
        <v>#REF!</v>
      </c>
      <c r="I9" s="120" t="s">
        <v>77</v>
      </c>
    </row>
    <row r="10" spans="1:10" ht="13" x14ac:dyDescent="0.25">
      <c r="A10" s="165" t="s">
        <v>16</v>
      </c>
      <c r="B10" s="116" t="s">
        <v>93</v>
      </c>
      <c r="C10" s="117">
        <f t="shared" ref="C10:C13" si="1">+C9</f>
        <v>13</v>
      </c>
      <c r="D10" s="117">
        <v>1</v>
      </c>
      <c r="E10" s="118">
        <v>1</v>
      </c>
      <c r="F10" s="166" t="e">
        <f>+#REF!</f>
        <v>#REF!</v>
      </c>
      <c r="G10" s="119">
        <v>162000</v>
      </c>
      <c r="H10" s="167" t="e">
        <f t="shared" si="0"/>
        <v>#REF!</v>
      </c>
      <c r="I10" s="120" t="s">
        <v>90</v>
      </c>
    </row>
    <row r="11" spans="1:10" ht="13" x14ac:dyDescent="0.25">
      <c r="A11" s="165" t="s">
        <v>17</v>
      </c>
      <c r="B11" s="116" t="s">
        <v>94</v>
      </c>
      <c r="C11" s="117">
        <v>8</v>
      </c>
      <c r="D11" s="117">
        <v>1</v>
      </c>
      <c r="E11" s="118">
        <v>0.8</v>
      </c>
      <c r="F11" s="166" t="e">
        <f>+#REF!</f>
        <v>#REF!</v>
      </c>
      <c r="G11" s="119"/>
      <c r="H11" s="167" t="e">
        <f t="shared" si="0"/>
        <v>#REF!</v>
      </c>
      <c r="I11" s="120" t="s">
        <v>95</v>
      </c>
    </row>
    <row r="12" spans="1:10" ht="13" x14ac:dyDescent="0.25">
      <c r="A12" s="165" t="s">
        <v>18</v>
      </c>
      <c r="B12" s="116" t="s">
        <v>96</v>
      </c>
      <c r="C12" s="117">
        <f t="shared" si="1"/>
        <v>8</v>
      </c>
      <c r="D12" s="117">
        <v>1</v>
      </c>
      <c r="E12" s="118">
        <v>0.8</v>
      </c>
      <c r="F12" s="166" t="e">
        <f>+F11</f>
        <v>#REF!</v>
      </c>
      <c r="G12" s="119"/>
      <c r="H12" s="167" t="e">
        <f t="shared" si="0"/>
        <v>#REF!</v>
      </c>
      <c r="I12" s="120" t="s">
        <v>95</v>
      </c>
    </row>
    <row r="13" spans="1:10" ht="13" x14ac:dyDescent="0.25">
      <c r="A13" s="165" t="s">
        <v>19</v>
      </c>
      <c r="B13" s="116" t="s">
        <v>97</v>
      </c>
      <c r="C13" s="117">
        <f t="shared" si="1"/>
        <v>8</v>
      </c>
      <c r="D13" s="117">
        <v>1</v>
      </c>
      <c r="E13" s="118">
        <v>0.8</v>
      </c>
      <c r="F13" s="166" t="e">
        <f>+#REF!</f>
        <v>#REF!</v>
      </c>
      <c r="G13" s="119">
        <v>162000</v>
      </c>
      <c r="H13" s="167" t="e">
        <f t="shared" si="0"/>
        <v>#REF!</v>
      </c>
      <c r="I13" s="120" t="s">
        <v>98</v>
      </c>
    </row>
    <row r="14" spans="1:10" ht="13" x14ac:dyDescent="0.25">
      <c r="A14" s="165" t="s">
        <v>20</v>
      </c>
      <c r="B14" s="116" t="s">
        <v>99</v>
      </c>
      <c r="C14" s="117">
        <v>13</v>
      </c>
      <c r="D14" s="117">
        <v>1</v>
      </c>
      <c r="E14" s="118">
        <v>1</v>
      </c>
      <c r="F14" s="166" t="e">
        <f>+#REF!</f>
        <v>#REF!</v>
      </c>
      <c r="G14" s="119">
        <v>162000</v>
      </c>
      <c r="H14" s="167" t="e">
        <f t="shared" si="0"/>
        <v>#REF!</v>
      </c>
      <c r="I14" s="168" t="s">
        <v>79</v>
      </c>
    </row>
    <row r="15" spans="1:10" ht="14" x14ac:dyDescent="0.3">
      <c r="A15" s="281" t="s">
        <v>100</v>
      </c>
      <c r="B15" s="282"/>
      <c r="C15" s="282"/>
      <c r="D15" s="282"/>
      <c r="E15" s="282"/>
      <c r="F15" s="282"/>
      <c r="G15" s="158"/>
      <c r="H15" s="169" t="e">
        <f>SUM(H6:H14)</f>
        <v>#REF!</v>
      </c>
      <c r="I15" s="121"/>
    </row>
    <row r="16" spans="1:10" ht="14" x14ac:dyDescent="0.3">
      <c r="A16" s="281" t="s">
        <v>74</v>
      </c>
      <c r="B16" s="282"/>
      <c r="C16" s="282"/>
      <c r="D16" s="282"/>
      <c r="E16" s="282"/>
      <c r="F16" s="282"/>
      <c r="G16" s="158"/>
      <c r="H16" s="170">
        <f>[12]FP!E27</f>
        <v>1.61</v>
      </c>
      <c r="I16" s="121"/>
    </row>
    <row r="17" spans="1:9" ht="14" x14ac:dyDescent="0.3">
      <c r="A17" s="283" t="s">
        <v>101</v>
      </c>
      <c r="B17" s="284"/>
      <c r="C17" s="284"/>
      <c r="D17" s="284"/>
      <c r="E17" s="284"/>
      <c r="F17" s="284"/>
      <c r="G17" s="171"/>
      <c r="H17" s="172" t="e">
        <f>ROUND(H15*H16,0)</f>
        <v>#REF!</v>
      </c>
      <c r="I17" s="121"/>
    </row>
    <row r="18" spans="1:9" ht="13" x14ac:dyDescent="0.25">
      <c r="A18" s="285" t="s">
        <v>102</v>
      </c>
      <c r="B18" s="285"/>
      <c r="C18" s="285"/>
      <c r="D18" s="285"/>
      <c r="E18" s="285"/>
      <c r="F18" s="285"/>
    </row>
    <row r="19" spans="1:9" ht="13" x14ac:dyDescent="0.25">
      <c r="A19" s="157" t="s">
        <v>69</v>
      </c>
      <c r="B19" s="157" t="s">
        <v>37</v>
      </c>
      <c r="C19" s="122" t="s">
        <v>38</v>
      </c>
      <c r="D19" s="123" t="s">
        <v>103</v>
      </c>
      <c r="E19" s="157" t="s">
        <v>104</v>
      </c>
      <c r="F19" s="157" t="s">
        <v>105</v>
      </c>
      <c r="G19" s="124"/>
    </row>
    <row r="20" spans="1:9" ht="13" x14ac:dyDescent="0.25">
      <c r="A20" s="125" t="s">
        <v>21</v>
      </c>
      <c r="B20" s="126" t="s">
        <v>81</v>
      </c>
      <c r="C20" s="127"/>
      <c r="D20" s="127"/>
      <c r="E20" s="128"/>
      <c r="F20" s="128"/>
    </row>
    <row r="21" spans="1:9" x14ac:dyDescent="0.25">
      <c r="A21" s="127" t="s">
        <v>106</v>
      </c>
      <c r="B21" s="129" t="s">
        <v>87</v>
      </c>
      <c r="C21" s="127" t="s">
        <v>82</v>
      </c>
      <c r="D21" s="130">
        <v>120000</v>
      </c>
      <c r="E21" s="131">
        <v>15</v>
      </c>
      <c r="F21" s="128">
        <f>E21*D21</f>
        <v>1800000</v>
      </c>
    </row>
    <row r="22" spans="1:9" ht="13" x14ac:dyDescent="0.25">
      <c r="A22" s="125" t="s">
        <v>22</v>
      </c>
      <c r="B22" s="126" t="s">
        <v>107</v>
      </c>
      <c r="C22" s="127"/>
      <c r="D22" s="127"/>
      <c r="E22" s="132"/>
      <c r="F22" s="128"/>
    </row>
    <row r="23" spans="1:9" x14ac:dyDescent="0.25">
      <c r="A23" s="127" t="s">
        <v>108</v>
      </c>
      <c r="B23" s="129" t="s">
        <v>109</v>
      </c>
      <c r="C23" s="133" t="s">
        <v>82</v>
      </c>
      <c r="D23" s="134">
        <v>300000</v>
      </c>
      <c r="E23" s="131">
        <f>+E21</f>
        <v>15</v>
      </c>
      <c r="F23" s="128">
        <f>D23*E23</f>
        <v>4500000</v>
      </c>
    </row>
    <row r="24" spans="1:9" x14ac:dyDescent="0.25">
      <c r="A24" s="127" t="s">
        <v>110</v>
      </c>
      <c r="B24" s="129" t="s">
        <v>111</v>
      </c>
      <c r="C24" s="133" t="s">
        <v>83</v>
      </c>
      <c r="D24" s="134">
        <v>825000</v>
      </c>
      <c r="E24" s="131">
        <f>+E23</f>
        <v>15</v>
      </c>
      <c r="F24" s="128">
        <f>D24*E24</f>
        <v>12375000</v>
      </c>
    </row>
    <row r="25" spans="1:9" ht="13" x14ac:dyDescent="0.25">
      <c r="A25" s="125" t="s">
        <v>23</v>
      </c>
      <c r="B25" s="126" t="s">
        <v>112</v>
      </c>
      <c r="C25" s="133"/>
      <c r="D25" s="135"/>
      <c r="E25" s="132"/>
      <c r="F25" s="128"/>
    </row>
    <row r="26" spans="1:9" ht="25" x14ac:dyDescent="0.25">
      <c r="A26" s="127" t="s">
        <v>113</v>
      </c>
      <c r="B26" s="136" t="s">
        <v>114</v>
      </c>
      <c r="C26" s="127" t="s">
        <v>83</v>
      </c>
      <c r="D26" s="130">
        <v>175000</v>
      </c>
      <c r="E26" s="131">
        <f>+E21</f>
        <v>15</v>
      </c>
      <c r="F26" s="128">
        <f>D26*E26</f>
        <v>2625000</v>
      </c>
    </row>
    <row r="27" spans="1:9" ht="25" x14ac:dyDescent="0.25">
      <c r="A27" s="127" t="s">
        <v>115</v>
      </c>
      <c r="B27" s="136" t="s">
        <v>116</v>
      </c>
      <c r="C27" s="127" t="s">
        <v>83</v>
      </c>
      <c r="D27" s="130">
        <v>220000</v>
      </c>
      <c r="E27" s="131">
        <f>+E26</f>
        <v>15</v>
      </c>
      <c r="F27" s="128">
        <f t="shared" ref="F27:F29" si="2">D27*E27</f>
        <v>3300000</v>
      </c>
    </row>
    <row r="28" spans="1:9" ht="25" x14ac:dyDescent="0.25">
      <c r="A28" s="127" t="s">
        <v>117</v>
      </c>
      <c r="B28" s="136" t="s">
        <v>118</v>
      </c>
      <c r="C28" s="127" t="s">
        <v>83</v>
      </c>
      <c r="D28" s="130">
        <v>90000</v>
      </c>
      <c r="E28" s="131">
        <f t="shared" ref="E28:E29" si="3">+E27</f>
        <v>15</v>
      </c>
      <c r="F28" s="128">
        <f t="shared" si="2"/>
        <v>1350000</v>
      </c>
    </row>
    <row r="29" spans="1:9" x14ac:dyDescent="0.25">
      <c r="A29" s="127" t="s">
        <v>119</v>
      </c>
      <c r="B29" s="136" t="s">
        <v>120</v>
      </c>
      <c r="C29" s="127" t="s">
        <v>83</v>
      </c>
      <c r="D29" s="130">
        <v>150000</v>
      </c>
      <c r="E29" s="131">
        <f t="shared" si="3"/>
        <v>15</v>
      </c>
      <c r="F29" s="128">
        <f t="shared" si="2"/>
        <v>2250000</v>
      </c>
    </row>
    <row r="30" spans="1:9" ht="13" x14ac:dyDescent="0.25">
      <c r="A30" s="286" t="s">
        <v>121</v>
      </c>
      <c r="B30" s="287"/>
      <c r="C30" s="287"/>
      <c r="D30" s="287"/>
      <c r="E30" s="288"/>
      <c r="F30" s="137">
        <f>SUM(F20:F29)</f>
        <v>28200000</v>
      </c>
    </row>
    <row r="31" spans="1:9" ht="13" x14ac:dyDescent="0.3">
      <c r="A31" s="289" t="s">
        <v>122</v>
      </c>
      <c r="B31" s="289"/>
      <c r="C31" s="289"/>
    </row>
    <row r="32" spans="1:9" x14ac:dyDescent="0.25">
      <c r="A32" s="280" t="s">
        <v>69</v>
      </c>
      <c r="B32" s="280" t="s">
        <v>37</v>
      </c>
      <c r="C32" s="280" t="s">
        <v>71</v>
      </c>
    </row>
    <row r="33" spans="1:12" x14ac:dyDescent="0.25">
      <c r="A33" s="280"/>
      <c r="B33" s="280"/>
      <c r="C33" s="280"/>
    </row>
    <row r="34" spans="1:12" ht="13" x14ac:dyDescent="0.3">
      <c r="A34" s="138">
        <v>1</v>
      </c>
      <c r="B34" s="139" t="s">
        <v>80</v>
      </c>
      <c r="C34" s="140" t="e">
        <f>H17</f>
        <v>#REF!</v>
      </c>
    </row>
    <row r="35" spans="1:12" ht="13" x14ac:dyDescent="0.3">
      <c r="A35" s="138">
        <v>2</v>
      </c>
      <c r="B35" s="139" t="s">
        <v>123</v>
      </c>
      <c r="C35" s="140">
        <f>F30</f>
        <v>28200000</v>
      </c>
    </row>
    <row r="36" spans="1:12" ht="13" x14ac:dyDescent="0.3">
      <c r="A36" s="138">
        <v>3</v>
      </c>
      <c r="B36" s="139" t="s">
        <v>124</v>
      </c>
      <c r="C36" s="140" t="e">
        <f>SUM(C34:C35)</f>
        <v>#REF!</v>
      </c>
    </row>
    <row r="37" spans="1:12" ht="13" x14ac:dyDescent="0.3">
      <c r="A37" s="138">
        <v>4</v>
      </c>
      <c r="B37" s="139" t="s">
        <v>125</v>
      </c>
      <c r="C37" s="140" t="e">
        <f>ROUND(C36*5%,0)</f>
        <v>#REF!</v>
      </c>
    </row>
    <row r="38" spans="1:12" ht="13" x14ac:dyDescent="0.3">
      <c r="A38" s="138">
        <v>5</v>
      </c>
      <c r="B38" s="139" t="s">
        <v>126</v>
      </c>
      <c r="C38" s="140" t="e">
        <f>C36+C37</f>
        <v>#REF!</v>
      </c>
    </row>
    <row r="39" spans="1:12" ht="13" x14ac:dyDescent="0.3">
      <c r="A39" s="138">
        <v>6</v>
      </c>
      <c r="B39" s="139" t="s">
        <v>127</v>
      </c>
      <c r="C39" s="140" t="e">
        <f>ROUND(C38*19%,0)</f>
        <v>#REF!</v>
      </c>
    </row>
    <row r="40" spans="1:12" ht="13" x14ac:dyDescent="0.3">
      <c r="A40" s="141">
        <v>7</v>
      </c>
      <c r="B40" s="142" t="s">
        <v>128</v>
      </c>
      <c r="C40" s="143" t="e">
        <f>SUM(C38:C39)</f>
        <v>#REF!</v>
      </c>
      <c r="D40" s="173" t="e">
        <f>+C40/'PPTO  SISFV PÁEZ 56U'!P27</f>
        <v>#REF!</v>
      </c>
      <c r="J40" s="183">
        <v>603046864</v>
      </c>
      <c r="L40" s="124" t="e">
        <f>+C40-J40</f>
        <v>#REF!</v>
      </c>
    </row>
  </sheetData>
  <mergeCells count="17">
    <mergeCell ref="A32:A33"/>
    <mergeCell ref="B32:B33"/>
    <mergeCell ref="C32:C33"/>
    <mergeCell ref="A15:F15"/>
    <mergeCell ref="A16:F16"/>
    <mergeCell ref="A17:F17"/>
    <mergeCell ref="A18:F18"/>
    <mergeCell ref="A30:E30"/>
    <mergeCell ref="A31:C31"/>
    <mergeCell ref="A1:H1"/>
    <mergeCell ref="A2:H2"/>
    <mergeCell ref="A4:A5"/>
    <mergeCell ref="B4:B5"/>
    <mergeCell ref="C4:C5"/>
    <mergeCell ref="D4:D5"/>
    <mergeCell ref="E4:E5"/>
    <mergeCell ref="F4:H4"/>
  </mergeCells>
  <hyperlinks>
    <hyperlink ref="I7" r:id="rId1" xr:uid="{00000000-0004-0000-0000-000000000000}"/>
    <hyperlink ref="I14" r:id="rId2" xr:uid="{00000000-0004-0000-0000-000001000000}"/>
    <hyperlink ref="I11" r:id="rId3" xr:uid="{00000000-0004-0000-0000-000002000000}"/>
    <hyperlink ref="I6" r:id="rId4" xr:uid="{00000000-0004-0000-0000-000003000000}"/>
    <hyperlink ref="I8" r:id="rId5" xr:uid="{00000000-0004-0000-0000-000004000000}"/>
    <hyperlink ref="I12" r:id="rId6" xr:uid="{00000000-0004-0000-0000-000005000000}"/>
    <hyperlink ref="I13" r:id="rId7" xr:uid="{00000000-0004-0000-0000-000006000000}"/>
    <hyperlink ref="I9" r:id="rId8" xr:uid="{00000000-0004-0000-0000-000007000000}"/>
    <hyperlink ref="I10" r:id="rId9" xr:uid="{00000000-0004-0000-0000-000008000000}"/>
  </hyperlinks>
  <pageMargins left="0.7" right="0.7" top="0.75" bottom="0.75" header="0.3" footer="0.3"/>
  <pageSetup paperSize="122" scale="60" orientation="portrait" r:id="rId1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H40"/>
  <sheetViews>
    <sheetView showGridLines="0" view="pageBreakPreview" topLeftCell="A14" zoomScale="60" zoomScaleNormal="80" workbookViewId="0">
      <selection activeCell="A22" sqref="A22"/>
    </sheetView>
  </sheetViews>
  <sheetFormatPr baseColWidth="10" defaultColWidth="11.453125" defaultRowHeight="12.5" x14ac:dyDescent="0.25"/>
  <cols>
    <col min="1" max="1" width="49.54296875" style="8" customWidth="1"/>
    <col min="2" max="2" width="11.453125" style="8"/>
    <col min="3" max="4" width="12.54296875" style="8" customWidth="1"/>
    <col min="5" max="5" width="13.54296875" style="8" customWidth="1"/>
    <col min="6" max="6" width="14.54296875" style="8" customWidth="1"/>
    <col min="7" max="7" width="6.453125" style="8" customWidth="1"/>
    <col min="8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196</v>
      </c>
      <c r="B3" s="295"/>
      <c r="C3" s="295"/>
      <c r="D3" s="295"/>
      <c r="E3" s="295"/>
      <c r="F3" s="9" t="s">
        <v>35</v>
      </c>
      <c r="G3" s="10"/>
      <c r="H3" s="10"/>
    </row>
    <row r="4" spans="1:8" ht="60.65" customHeight="1" x14ac:dyDescent="0.25">
      <c r="A4" s="302" t="str">
        <f>'PPTO  SISFV PÁEZ 56U'!B12</f>
        <v>Suministro e instalación de inversor tipo "off-grid" onda senoidal pura, potencia de 2000 W, 48 VDC entrada - 120 VAC salida, f=60 Hz, debe garantizar protección y desconexión por bajo voltaje en la batería, protección contra sobrecarga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ht="35" customHeight="1" x14ac:dyDescent="0.25">
      <c r="A8" s="32" t="s">
        <v>197</v>
      </c>
      <c r="B8" s="17" t="s">
        <v>12</v>
      </c>
      <c r="C8" s="18">
        <v>1</v>
      </c>
      <c r="D8" s="18"/>
      <c r="E8" s="87"/>
      <c r="F8" s="87">
        <f>C8*E8</f>
        <v>0</v>
      </c>
    </row>
    <row r="9" spans="1:8" ht="21.5" customHeight="1" x14ac:dyDescent="0.25">
      <c r="A9" s="32" t="s">
        <v>164</v>
      </c>
      <c r="B9" s="17" t="s">
        <v>12</v>
      </c>
      <c r="C9" s="18">
        <v>2</v>
      </c>
      <c r="D9" s="18"/>
      <c r="E9" s="87"/>
      <c r="F9" s="87"/>
    </row>
    <row r="10" spans="1:8" x14ac:dyDescent="0.25">
      <c r="A10" s="39"/>
      <c r="B10" s="20"/>
      <c r="C10" s="21"/>
      <c r="D10" s="21"/>
      <c r="E10" s="22"/>
      <c r="F10" s="22"/>
    </row>
    <row r="11" spans="1:8" ht="13" x14ac:dyDescent="0.3">
      <c r="C11" s="23"/>
      <c r="D11" s="23"/>
      <c r="E11" s="24" t="s">
        <v>42</v>
      </c>
      <c r="F11" s="101">
        <f>SUM(F8:F10)</f>
        <v>0</v>
      </c>
    </row>
    <row r="12" spans="1:8" x14ac:dyDescent="0.25">
      <c r="F12" s="30"/>
    </row>
    <row r="13" spans="1:8" ht="13" x14ac:dyDescent="0.3">
      <c r="A13" s="26" t="s">
        <v>43</v>
      </c>
      <c r="F13" s="30"/>
    </row>
    <row r="14" spans="1:8" ht="13" x14ac:dyDescent="0.3">
      <c r="A14" s="15" t="s">
        <v>37</v>
      </c>
      <c r="B14" s="16" t="s">
        <v>55</v>
      </c>
      <c r="C14" s="16" t="s">
        <v>44</v>
      </c>
      <c r="D14" s="16"/>
      <c r="E14" s="16" t="s">
        <v>45</v>
      </c>
      <c r="F14" s="31" t="s">
        <v>41</v>
      </c>
    </row>
    <row r="15" spans="1:8" x14ac:dyDescent="0.25">
      <c r="A15" s="19" t="s">
        <v>56</v>
      </c>
      <c r="B15" s="20" t="s">
        <v>12</v>
      </c>
      <c r="C15" s="81"/>
      <c r="D15" s="81"/>
      <c r="E15" s="21"/>
      <c r="F15" s="81" t="e">
        <f>ROUND(C15/E15,0)</f>
        <v>#DIV/0!</v>
      </c>
    </row>
    <row r="16" spans="1:8" x14ac:dyDescent="0.25">
      <c r="A16" s="19"/>
      <c r="B16" s="20"/>
      <c r="C16" s="22"/>
      <c r="D16" s="22"/>
      <c r="E16" s="28"/>
      <c r="F16" s="27"/>
    </row>
    <row r="17" spans="1:6" x14ac:dyDescent="0.25">
      <c r="A17" s="19"/>
      <c r="B17" s="20"/>
      <c r="C17" s="22"/>
      <c r="D17" s="22"/>
      <c r="E17" s="28"/>
      <c r="F17" s="27"/>
    </row>
    <row r="18" spans="1:6" ht="13" x14ac:dyDescent="0.3">
      <c r="C18" s="23"/>
      <c r="D18" s="23"/>
      <c r="E18" s="24" t="s">
        <v>42</v>
      </c>
      <c r="F18" s="82" t="e">
        <f>SUM(F15:F17)</f>
        <v>#DIV/0!</v>
      </c>
    </row>
    <row r="19" spans="1:6" ht="13" x14ac:dyDescent="0.3">
      <c r="C19" s="23"/>
      <c r="D19" s="23"/>
      <c r="E19" s="23"/>
      <c r="F19" s="29"/>
    </row>
    <row r="20" spans="1:6" ht="13" x14ac:dyDescent="0.3">
      <c r="A20" s="14" t="s">
        <v>47</v>
      </c>
      <c r="F20" s="30"/>
    </row>
    <row r="21" spans="1:6" ht="13" x14ac:dyDescent="0.3">
      <c r="A21" s="15" t="s">
        <v>37</v>
      </c>
      <c r="B21" s="16" t="s">
        <v>38</v>
      </c>
      <c r="C21" s="16" t="s">
        <v>57</v>
      </c>
      <c r="D21" s="16"/>
      <c r="E21" s="16" t="s">
        <v>58</v>
      </c>
      <c r="F21" s="31" t="s">
        <v>41</v>
      </c>
    </row>
    <row r="22" spans="1:6" ht="57.5" customHeight="1" x14ac:dyDescent="0.25">
      <c r="A22" s="32" t="s">
        <v>245</v>
      </c>
      <c r="B22" s="33" t="s">
        <v>59</v>
      </c>
      <c r="C22" s="34"/>
      <c r="D22" s="34"/>
      <c r="E22" s="77"/>
      <c r="F22" s="80">
        <f>C22*E22</f>
        <v>0</v>
      </c>
    </row>
    <row r="23" spans="1:6" ht="13.4" customHeight="1" x14ac:dyDescent="0.25">
      <c r="A23" s="32"/>
      <c r="B23" s="33"/>
      <c r="C23" s="34"/>
      <c r="D23" s="34"/>
      <c r="E23" s="77"/>
      <c r="F23" s="80"/>
    </row>
    <row r="24" spans="1:6" ht="13.4" customHeight="1" x14ac:dyDescent="0.25">
      <c r="A24" s="32"/>
      <c r="B24" s="33"/>
      <c r="C24" s="34"/>
      <c r="D24" s="34"/>
      <c r="E24" s="77"/>
      <c r="F24" s="80"/>
    </row>
    <row r="25" spans="1:6" ht="13" x14ac:dyDescent="0.3">
      <c r="C25" s="23"/>
      <c r="D25" s="23"/>
      <c r="E25" s="24" t="s">
        <v>42</v>
      </c>
      <c r="F25" s="82">
        <f>SUM(F22:F24)</f>
        <v>0</v>
      </c>
    </row>
    <row r="26" spans="1:6" ht="13" x14ac:dyDescent="0.3">
      <c r="C26" s="23"/>
      <c r="D26" s="23"/>
      <c r="F26" s="29"/>
    </row>
    <row r="27" spans="1:6" ht="13" x14ac:dyDescent="0.3">
      <c r="A27" s="14" t="s">
        <v>50</v>
      </c>
      <c r="F27" s="30"/>
    </row>
    <row r="28" spans="1:6" s="23" customFormat="1" ht="13" x14ac:dyDescent="0.3">
      <c r="A28" s="16" t="s">
        <v>37</v>
      </c>
      <c r="B28" s="16" t="s">
        <v>51</v>
      </c>
      <c r="C28" s="16" t="s">
        <v>52</v>
      </c>
      <c r="D28" s="16"/>
      <c r="E28" s="16" t="s">
        <v>45</v>
      </c>
      <c r="F28" s="31" t="s">
        <v>41</v>
      </c>
    </row>
    <row r="29" spans="1:6" x14ac:dyDescent="0.25">
      <c r="A29" s="39" t="s">
        <v>60</v>
      </c>
      <c r="B29" s="85"/>
      <c r="C29" s="28"/>
      <c r="D29" s="28"/>
      <c r="E29" s="21"/>
      <c r="F29" s="81" t="e">
        <f>ROUND(B29*C29/E29,0)</f>
        <v>#DIV/0!</v>
      </c>
    </row>
    <row r="30" spans="1:6" x14ac:dyDescent="0.25">
      <c r="A30" s="38" t="s">
        <v>61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/>
      <c r="B31" s="85"/>
      <c r="C31" s="28"/>
      <c r="D31" s="28"/>
      <c r="E31" s="21"/>
      <c r="F31" s="81"/>
    </row>
    <row r="32" spans="1:6" ht="13" x14ac:dyDescent="0.3">
      <c r="C32" s="23"/>
      <c r="D32" s="23"/>
      <c r="E32" s="24" t="s">
        <v>42</v>
      </c>
      <c r="F32" s="82" t="e">
        <f>SUM(F29:F31)</f>
        <v>#DIV/0!</v>
      </c>
    </row>
    <row r="33" spans="1:6" ht="13" x14ac:dyDescent="0.3">
      <c r="A33"/>
      <c r="C33" s="23"/>
      <c r="D33" s="23"/>
      <c r="F33" s="30"/>
    </row>
    <row r="34" spans="1:6" ht="12.75" customHeight="1" x14ac:dyDescent="0.3">
      <c r="A34"/>
      <c r="C34" s="299" t="s">
        <v>53</v>
      </c>
      <c r="D34" s="301"/>
      <c r="E34" s="300"/>
      <c r="F34" s="83" t="e">
        <f>F11+F18+F25+F32</f>
        <v>#DIV/0!</v>
      </c>
    </row>
    <row r="35" spans="1:6" ht="13" x14ac:dyDescent="0.3">
      <c r="A35"/>
      <c r="C35" s="23"/>
      <c r="D35" s="23"/>
      <c r="E35" s="13"/>
      <c r="F35" s="13"/>
    </row>
    <row r="36" spans="1:6" x14ac:dyDescent="0.25">
      <c r="A36" s="105"/>
    </row>
    <row r="37" spans="1:6" x14ac:dyDescent="0.25">
      <c r="A37" s="197" t="s">
        <v>149</v>
      </c>
    </row>
    <row r="38" spans="1:6" x14ac:dyDescent="0.25">
      <c r="A38" s="185" t="s">
        <v>148</v>
      </c>
    </row>
    <row r="39" spans="1:6" x14ac:dyDescent="0.25">
      <c r="A39" s="198" t="s">
        <v>150</v>
      </c>
    </row>
    <row r="40" spans="1:6" x14ac:dyDescent="0.25">
      <c r="A40" s="185"/>
    </row>
  </sheetData>
  <mergeCells count="4">
    <mergeCell ref="A1:F1"/>
    <mergeCell ref="A3:E3"/>
    <mergeCell ref="C34:E34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5"/>
  <sheetViews>
    <sheetView showGridLines="0" view="pageBreakPreview" topLeftCell="A16" zoomScale="60" zoomScaleNormal="85" workbookViewId="0">
      <selection activeCell="A27" sqref="A27"/>
    </sheetView>
  </sheetViews>
  <sheetFormatPr baseColWidth="10" defaultColWidth="11.453125" defaultRowHeight="12.5" x14ac:dyDescent="0.25"/>
  <cols>
    <col min="1" max="1" width="53.45312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8" width="13" style="8" bestFit="1" customWidth="1"/>
    <col min="9" max="16384" width="11.453125" style="8"/>
  </cols>
  <sheetData>
    <row r="1" spans="1:9" ht="18.75" customHeight="1" x14ac:dyDescent="0.25">
      <c r="A1" s="293" t="s">
        <v>33</v>
      </c>
      <c r="B1" s="293"/>
      <c r="C1" s="293"/>
      <c r="D1" s="293"/>
      <c r="E1" s="293"/>
      <c r="F1" s="293"/>
    </row>
    <row r="3" spans="1:9" ht="12.75" customHeight="1" x14ac:dyDescent="0.25">
      <c r="A3" s="294" t="s">
        <v>198</v>
      </c>
      <c r="B3" s="295"/>
      <c r="C3" s="295"/>
      <c r="D3" s="295"/>
      <c r="E3" s="295"/>
      <c r="F3" s="9" t="s">
        <v>35</v>
      </c>
      <c r="G3" s="10"/>
    </row>
    <row r="4" spans="1:9" ht="66" customHeight="1" x14ac:dyDescent="0.25">
      <c r="A4" s="302" t="str">
        <f>'PPTO  SISFV PÁEZ 56U'!B13</f>
        <v>Sistema de puesta a tierra Instalación tipo I con una varilla de cobre 5/8" x 2,4m, bajante en cable de cobre desnudo temple duro o verde Nº 6, con soldadura exotérmica y tratamiento de suelos, caja de inspección de 30 x 30 cm.</v>
      </c>
      <c r="B4" s="294"/>
      <c r="C4" s="294"/>
      <c r="D4" s="294"/>
      <c r="F4" s="11" t="s">
        <v>12</v>
      </c>
    </row>
    <row r="5" spans="1:9" ht="13" x14ac:dyDescent="0.3">
      <c r="A5" s="12"/>
      <c r="F5" s="13"/>
    </row>
    <row r="6" spans="1:9" ht="13" x14ac:dyDescent="0.3">
      <c r="A6" s="14" t="s">
        <v>36</v>
      </c>
    </row>
    <row r="7" spans="1:9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9" x14ac:dyDescent="0.25">
      <c r="A8" s="19" t="s">
        <v>199</v>
      </c>
      <c r="B8" s="20" t="s">
        <v>12</v>
      </c>
      <c r="C8" s="21">
        <v>1</v>
      </c>
      <c r="D8" s="21"/>
      <c r="E8" s="106"/>
      <c r="F8" s="92">
        <f t="shared" ref="F8:F12" si="0">C8*E8</f>
        <v>0</v>
      </c>
      <c r="H8" s="189"/>
      <c r="I8" s="42"/>
    </row>
    <row r="9" spans="1:9" x14ac:dyDescent="0.25">
      <c r="A9" s="38" t="s">
        <v>200</v>
      </c>
      <c r="B9" s="20" t="s">
        <v>12</v>
      </c>
      <c r="C9" s="20">
        <v>1</v>
      </c>
      <c r="D9" s="20"/>
      <c r="E9" s="88"/>
      <c r="F9" s="92">
        <f t="shared" si="0"/>
        <v>0</v>
      </c>
      <c r="H9" s="189"/>
    </row>
    <row r="10" spans="1:9" x14ac:dyDescent="0.25">
      <c r="A10" s="194" t="s">
        <v>164</v>
      </c>
      <c r="B10" s="20" t="s">
        <v>12</v>
      </c>
      <c r="C10" s="20">
        <v>2</v>
      </c>
      <c r="D10" s="20"/>
      <c r="E10" s="88"/>
      <c r="F10" s="92">
        <f t="shared" si="0"/>
        <v>0</v>
      </c>
      <c r="I10" s="42"/>
    </row>
    <row r="11" spans="1:9" x14ac:dyDescent="0.25">
      <c r="A11" s="38" t="s">
        <v>248</v>
      </c>
      <c r="B11" s="20" t="s">
        <v>12</v>
      </c>
      <c r="C11" s="20">
        <v>2</v>
      </c>
      <c r="D11" s="20"/>
      <c r="E11" s="88"/>
      <c r="F11" s="92">
        <f t="shared" si="0"/>
        <v>0</v>
      </c>
    </row>
    <row r="12" spans="1:9" ht="13" customHeight="1" x14ac:dyDescent="0.25">
      <c r="A12" s="32" t="s">
        <v>174</v>
      </c>
      <c r="B12" s="33" t="s">
        <v>54</v>
      </c>
      <c r="C12" s="33">
        <v>4</v>
      </c>
      <c r="D12" s="33"/>
      <c r="E12" s="89"/>
      <c r="F12" s="92">
        <f t="shared" si="0"/>
        <v>0</v>
      </c>
      <c r="H12" s="100"/>
    </row>
    <row r="13" spans="1:9" x14ac:dyDescent="0.25">
      <c r="A13" s="38" t="s">
        <v>201</v>
      </c>
      <c r="B13" s="20" t="s">
        <v>202</v>
      </c>
      <c r="C13" s="20">
        <v>0.5</v>
      </c>
      <c r="D13" s="20"/>
      <c r="E13" s="88"/>
      <c r="F13" s="81">
        <f t="shared" ref="F13:F15" si="1">C13*E13</f>
        <v>0</v>
      </c>
      <c r="H13" s="189"/>
    </row>
    <row r="14" spans="1:9" ht="12.75" customHeight="1" x14ac:dyDescent="0.25">
      <c r="A14" s="32"/>
      <c r="B14" s="33"/>
      <c r="C14" s="33"/>
      <c r="D14" s="33"/>
      <c r="E14" s="88"/>
      <c r="F14" s="81">
        <f t="shared" si="1"/>
        <v>0</v>
      </c>
    </row>
    <row r="15" spans="1:9" ht="12.75" customHeight="1" x14ac:dyDescent="0.25">
      <c r="A15" s="32"/>
      <c r="B15" s="33"/>
      <c r="C15" s="33"/>
      <c r="D15" s="33"/>
      <c r="E15" s="88"/>
      <c r="F15" s="81">
        <f t="shared" si="1"/>
        <v>0</v>
      </c>
    </row>
    <row r="16" spans="1:9" ht="13" x14ac:dyDescent="0.3">
      <c r="C16" s="23"/>
      <c r="D16" s="23"/>
      <c r="E16" s="24" t="s">
        <v>42</v>
      </c>
      <c r="F16" s="82">
        <f>ROUND(SUM(F8:F15),0)</f>
        <v>0</v>
      </c>
    </row>
    <row r="17" spans="1:8" ht="14.15" customHeight="1" x14ac:dyDescent="0.25">
      <c r="F17" s="30"/>
      <c r="H17" s="84"/>
    </row>
    <row r="18" spans="1:8" ht="13" x14ac:dyDescent="0.3">
      <c r="A18" s="26" t="s">
        <v>43</v>
      </c>
      <c r="F18" s="30"/>
      <c r="H18" s="84"/>
    </row>
    <row r="19" spans="1:8" ht="13" x14ac:dyDescent="0.3">
      <c r="A19" s="15" t="s">
        <v>37</v>
      </c>
      <c r="B19" s="16" t="s">
        <v>55</v>
      </c>
      <c r="C19" s="16" t="s">
        <v>44</v>
      </c>
      <c r="D19" s="16"/>
      <c r="E19" s="16" t="s">
        <v>45</v>
      </c>
      <c r="F19" s="31" t="s">
        <v>41</v>
      </c>
    </row>
    <row r="20" spans="1:8" x14ac:dyDescent="0.25">
      <c r="A20" s="19" t="s">
        <v>56</v>
      </c>
      <c r="B20" s="20" t="s">
        <v>12</v>
      </c>
      <c r="C20" s="81"/>
      <c r="D20" s="81"/>
      <c r="E20" s="20"/>
      <c r="F20" s="81" t="e">
        <f>ROUND(C20/E20,0)</f>
        <v>#DIV/0!</v>
      </c>
    </row>
    <row r="21" spans="1:8" x14ac:dyDescent="0.25">
      <c r="A21" s="19"/>
      <c r="B21" s="20"/>
      <c r="C21" s="22"/>
      <c r="D21" s="22"/>
      <c r="E21" s="28"/>
      <c r="F21" s="27"/>
    </row>
    <row r="22" spans="1:8" x14ac:dyDescent="0.25">
      <c r="A22" s="19"/>
      <c r="B22" s="20"/>
      <c r="C22" s="22"/>
      <c r="D22" s="22"/>
      <c r="E22" s="28"/>
      <c r="F22" s="27"/>
    </row>
    <row r="23" spans="1:8" ht="13" x14ac:dyDescent="0.3">
      <c r="C23" s="23"/>
      <c r="D23" s="23"/>
      <c r="E23" s="24" t="s">
        <v>42</v>
      </c>
      <c r="F23" s="82" t="e">
        <f>SUM(F20:F22)</f>
        <v>#DIV/0!</v>
      </c>
    </row>
    <row r="24" spans="1:8" ht="13" x14ac:dyDescent="0.3">
      <c r="C24" s="23"/>
      <c r="D24" s="23"/>
      <c r="E24" s="23"/>
      <c r="F24" s="29"/>
    </row>
    <row r="25" spans="1:8" ht="13" x14ac:dyDescent="0.3">
      <c r="A25" s="14" t="s">
        <v>47</v>
      </c>
      <c r="F25" s="30"/>
    </row>
    <row r="26" spans="1:8" ht="13" x14ac:dyDescent="0.3">
      <c r="A26" s="15" t="s">
        <v>37</v>
      </c>
      <c r="B26" s="16" t="s">
        <v>38</v>
      </c>
      <c r="C26" s="16" t="s">
        <v>57</v>
      </c>
      <c r="D26" s="16"/>
      <c r="E26" s="16" t="s">
        <v>58</v>
      </c>
      <c r="F26" s="31" t="s">
        <v>41</v>
      </c>
    </row>
    <row r="27" spans="1:8" ht="59" customHeight="1" x14ac:dyDescent="0.25">
      <c r="A27" s="32" t="s">
        <v>245</v>
      </c>
      <c r="B27" s="33" t="s">
        <v>59</v>
      </c>
      <c r="C27" s="34"/>
      <c r="D27" s="34"/>
      <c r="E27" s="77"/>
      <c r="F27" s="80">
        <f>C27*E27</f>
        <v>0</v>
      </c>
    </row>
    <row r="28" spans="1:8" ht="13.4" customHeight="1" x14ac:dyDescent="0.25">
      <c r="A28" s="32"/>
      <c r="B28" s="33"/>
      <c r="C28" s="34"/>
      <c r="D28" s="34"/>
      <c r="E28" s="77"/>
      <c r="F28" s="80"/>
    </row>
    <row r="29" spans="1:8" ht="13.4" customHeight="1" x14ac:dyDescent="0.25">
      <c r="A29" s="32"/>
      <c r="B29" s="33"/>
      <c r="C29" s="34"/>
      <c r="D29" s="34"/>
      <c r="E29" s="77"/>
      <c r="F29" s="80"/>
    </row>
    <row r="30" spans="1:8" ht="13" x14ac:dyDescent="0.3">
      <c r="C30" s="23"/>
      <c r="D30" s="23"/>
      <c r="E30" s="24" t="s">
        <v>42</v>
      </c>
      <c r="F30" s="82">
        <f>SUM(F27:F29)</f>
        <v>0</v>
      </c>
    </row>
    <row r="31" spans="1:8" ht="13" x14ac:dyDescent="0.3">
      <c r="C31" s="23"/>
      <c r="D31" s="23"/>
      <c r="F31" s="29"/>
    </row>
    <row r="32" spans="1:8" ht="13" x14ac:dyDescent="0.3">
      <c r="A32" s="14" t="s">
        <v>50</v>
      </c>
      <c r="F32" s="30"/>
    </row>
    <row r="33" spans="1:6" s="23" customFormat="1" ht="13" x14ac:dyDescent="0.3">
      <c r="A33" s="16" t="s">
        <v>37</v>
      </c>
      <c r="B33" s="16" t="s">
        <v>51</v>
      </c>
      <c r="C33" s="16" t="s">
        <v>52</v>
      </c>
      <c r="D33" s="16"/>
      <c r="E33" s="16" t="s">
        <v>45</v>
      </c>
      <c r="F33" s="31" t="s">
        <v>41</v>
      </c>
    </row>
    <row r="34" spans="1:6" x14ac:dyDescent="0.25">
      <c r="A34" s="39" t="s">
        <v>60</v>
      </c>
      <c r="B34" s="85"/>
      <c r="C34" s="28"/>
      <c r="D34" s="28"/>
      <c r="E34" s="20"/>
      <c r="F34" s="81" t="e">
        <f>ROUND(B34*C34/E34,0)</f>
        <v>#DIV/0!</v>
      </c>
    </row>
    <row r="35" spans="1:6" x14ac:dyDescent="0.25">
      <c r="A35" s="38" t="s">
        <v>61</v>
      </c>
      <c r="B35" s="85"/>
      <c r="C35" s="28"/>
      <c r="D35" s="28"/>
      <c r="E35" s="20"/>
      <c r="F35" s="81" t="e">
        <f>ROUND(B35*C35/E35,0)</f>
        <v>#DIV/0!</v>
      </c>
    </row>
    <row r="36" spans="1:6" x14ac:dyDescent="0.25">
      <c r="A36" s="38"/>
      <c r="B36" s="85"/>
      <c r="C36" s="28"/>
      <c r="D36" s="28"/>
      <c r="E36" s="20"/>
      <c r="F36" s="81"/>
    </row>
    <row r="37" spans="1:6" ht="13" x14ac:dyDescent="0.3">
      <c r="C37" s="23"/>
      <c r="D37" s="23"/>
      <c r="E37" s="24" t="s">
        <v>42</v>
      </c>
      <c r="F37" s="82" t="e">
        <f>SUM(F34:F36)</f>
        <v>#DIV/0!</v>
      </c>
    </row>
    <row r="38" spans="1:6" ht="13" x14ac:dyDescent="0.3">
      <c r="A38"/>
      <c r="C38" s="23"/>
      <c r="D38" s="23"/>
      <c r="F38" s="30"/>
    </row>
    <row r="39" spans="1:6" ht="12.75" customHeight="1" x14ac:dyDescent="0.3">
      <c r="A39"/>
      <c r="C39" s="299" t="s">
        <v>53</v>
      </c>
      <c r="D39" s="301"/>
      <c r="E39" s="300"/>
      <c r="F39" s="83" t="e">
        <f>F16+F23+F30+F37</f>
        <v>#DIV/0!</v>
      </c>
    </row>
    <row r="40" spans="1:6" ht="13" x14ac:dyDescent="0.3">
      <c r="A40"/>
      <c r="C40" s="23"/>
      <c r="D40" s="23"/>
      <c r="E40" s="13"/>
      <c r="F40" s="13"/>
    </row>
    <row r="41" spans="1:6" x14ac:dyDescent="0.25">
      <c r="A41" s="105"/>
    </row>
    <row r="42" spans="1:6" x14ac:dyDescent="0.25">
      <c r="A42" s="197" t="s">
        <v>149</v>
      </c>
    </row>
    <row r="43" spans="1:6" x14ac:dyDescent="0.25">
      <c r="A43" s="185" t="s">
        <v>148</v>
      </c>
    </row>
    <row r="44" spans="1:6" x14ac:dyDescent="0.25">
      <c r="A44" s="198" t="s">
        <v>150</v>
      </c>
    </row>
    <row r="45" spans="1:6" x14ac:dyDescent="0.25">
      <c r="A45" s="185"/>
    </row>
  </sheetData>
  <mergeCells count="4">
    <mergeCell ref="A1:F1"/>
    <mergeCell ref="A3:E3"/>
    <mergeCell ref="C39:E39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76" orientation="portrait" r:id="rId1"/>
  <headerFooter alignWithMargins="0">
    <oddHeader xml:space="preserve">&amp;C&amp;"Arial,Negrita"&amp;12ANÁLISIS DE PRECIOS UNITARIOS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7"/>
  <sheetViews>
    <sheetView showGridLines="0" view="pageBreakPreview" topLeftCell="A25" zoomScale="55" zoomScaleNormal="85" zoomScaleSheetLayoutView="55" workbookViewId="0">
      <selection activeCell="H40" sqref="H40"/>
    </sheetView>
  </sheetViews>
  <sheetFormatPr baseColWidth="10" defaultColWidth="11.453125" defaultRowHeight="12.5" x14ac:dyDescent="0.25"/>
  <cols>
    <col min="1" max="1" width="51.45312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8" width="13" style="8" bestFit="1" customWidth="1"/>
    <col min="9" max="16384" width="11.453125" style="8"/>
  </cols>
  <sheetData>
    <row r="1" spans="1:7" ht="18.75" customHeight="1" x14ac:dyDescent="0.25">
      <c r="A1" s="293" t="s">
        <v>33</v>
      </c>
      <c r="B1" s="293"/>
      <c r="C1" s="293"/>
      <c r="D1" s="293"/>
      <c r="E1" s="293"/>
      <c r="F1" s="293"/>
    </row>
    <row r="3" spans="1:7" ht="12.75" customHeight="1" x14ac:dyDescent="0.25">
      <c r="A3" s="294" t="s">
        <v>62</v>
      </c>
      <c r="B3" s="295"/>
      <c r="C3" s="295"/>
      <c r="D3" s="295"/>
      <c r="E3" s="295"/>
      <c r="F3" s="9" t="s">
        <v>35</v>
      </c>
      <c r="G3" s="10"/>
    </row>
    <row r="4" spans="1:7" ht="59.5" customHeight="1" x14ac:dyDescent="0.25">
      <c r="A4" s="302" t="str">
        <f>'PPTO  SISFV PÁEZ 56U'!B15</f>
        <v>Suministro e instalación de poste reforzado en fibra de vidrio de h=4m, 510kgf. contiene: tapa  en  la  cima  y  base,  soporte  metálico  galvanizado  fijo  para  3  paneles  solares  y cimentación en concreto reforzado según diseño (Incluye excavación).</v>
      </c>
      <c r="B4" s="294"/>
      <c r="C4" s="294"/>
      <c r="D4" s="294"/>
      <c r="F4" s="11" t="s">
        <v>12</v>
      </c>
    </row>
    <row r="5" spans="1:7" ht="13" x14ac:dyDescent="0.3">
      <c r="A5" s="12"/>
      <c r="F5" s="13"/>
    </row>
    <row r="6" spans="1:7" ht="13" x14ac:dyDescent="0.3">
      <c r="A6" s="26" t="s">
        <v>36</v>
      </c>
    </row>
    <row r="7" spans="1:7" ht="13" x14ac:dyDescent="0.3">
      <c r="A7" s="16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79" t="s">
        <v>41</v>
      </c>
    </row>
    <row r="8" spans="1:7" ht="13" x14ac:dyDescent="0.3">
      <c r="A8" s="223" t="s">
        <v>206</v>
      </c>
      <c r="B8" s="16"/>
      <c r="C8" s="16"/>
      <c r="D8" s="16"/>
      <c r="E8" s="16"/>
      <c r="F8" s="222"/>
    </row>
    <row r="9" spans="1:7" ht="64" customHeight="1" x14ac:dyDescent="0.25">
      <c r="A9" s="181" t="s">
        <v>207</v>
      </c>
      <c r="B9" s="33" t="s">
        <v>203</v>
      </c>
      <c r="C9" s="33">
        <v>0.120120464</v>
      </c>
      <c r="D9" s="33"/>
      <c r="E9" s="89"/>
      <c r="F9" s="180">
        <f>C9*E9</f>
        <v>0</v>
      </c>
    </row>
    <row r="10" spans="1:7" ht="33" customHeight="1" x14ac:dyDescent="0.25">
      <c r="A10" s="181" t="s">
        <v>208</v>
      </c>
      <c r="B10" s="182" t="s">
        <v>203</v>
      </c>
      <c r="C10" s="33">
        <v>0.26526771700000001</v>
      </c>
      <c r="D10" s="33"/>
      <c r="E10" s="89"/>
      <c r="F10" s="180">
        <f t="shared" ref="F10:F26" si="0">C10*E10</f>
        <v>0</v>
      </c>
    </row>
    <row r="11" spans="1:7" ht="18" customHeight="1" x14ac:dyDescent="0.25">
      <c r="A11" s="181" t="s">
        <v>209</v>
      </c>
      <c r="B11" s="182" t="s">
        <v>204</v>
      </c>
      <c r="C11" s="33">
        <v>46.096721330000001</v>
      </c>
      <c r="D11" s="33"/>
      <c r="E11" s="89"/>
      <c r="F11" s="180">
        <f t="shared" si="0"/>
        <v>0</v>
      </c>
    </row>
    <row r="12" spans="1:7" ht="18" customHeight="1" x14ac:dyDescent="0.25">
      <c r="A12" s="181" t="s">
        <v>210</v>
      </c>
      <c r="B12" s="182" t="s">
        <v>205</v>
      </c>
      <c r="C12" s="33">
        <v>80.741396269999996</v>
      </c>
      <c r="D12" s="33"/>
      <c r="E12" s="89"/>
      <c r="F12" s="180">
        <f t="shared" si="0"/>
        <v>0</v>
      </c>
    </row>
    <row r="13" spans="1:7" ht="18" customHeight="1" x14ac:dyDescent="0.25">
      <c r="A13" s="181" t="s">
        <v>211</v>
      </c>
      <c r="B13" s="182"/>
      <c r="C13" s="33">
        <v>0.05</v>
      </c>
      <c r="D13" s="33"/>
      <c r="E13" s="89"/>
      <c r="F13" s="180">
        <f t="shared" si="0"/>
        <v>0</v>
      </c>
    </row>
    <row r="14" spans="1:7" ht="18" customHeight="1" x14ac:dyDescent="0.25">
      <c r="A14" s="224" t="s">
        <v>212</v>
      </c>
      <c r="B14" s="182"/>
      <c r="C14" s="33"/>
      <c r="D14" s="33"/>
      <c r="E14" s="89"/>
      <c r="F14" s="180">
        <f t="shared" si="0"/>
        <v>0</v>
      </c>
    </row>
    <row r="15" spans="1:7" ht="18" customHeight="1" x14ac:dyDescent="0.25">
      <c r="A15" s="181" t="s">
        <v>268</v>
      </c>
      <c r="B15" s="182" t="s">
        <v>205</v>
      </c>
      <c r="C15" s="33">
        <v>5.24</v>
      </c>
      <c r="D15" s="33"/>
      <c r="E15" s="89"/>
      <c r="F15" s="180">
        <f t="shared" si="0"/>
        <v>0</v>
      </c>
    </row>
    <row r="16" spans="1:7" ht="18" customHeight="1" x14ac:dyDescent="0.25">
      <c r="A16" s="181" t="s">
        <v>213</v>
      </c>
      <c r="B16" s="182"/>
      <c r="C16" s="33">
        <v>0.15</v>
      </c>
      <c r="D16" s="33"/>
      <c r="E16" s="89"/>
      <c r="F16" s="180">
        <f t="shared" si="0"/>
        <v>0</v>
      </c>
    </row>
    <row r="17" spans="1:8" ht="18" customHeight="1" x14ac:dyDescent="0.25">
      <c r="A17" s="224" t="s">
        <v>214</v>
      </c>
      <c r="B17" s="182"/>
      <c r="C17" s="33"/>
      <c r="D17" s="33"/>
      <c r="E17" s="89"/>
      <c r="F17" s="180">
        <f t="shared" si="0"/>
        <v>0</v>
      </c>
    </row>
    <row r="18" spans="1:8" ht="45.5" customHeight="1" x14ac:dyDescent="0.25">
      <c r="A18" s="181" t="s">
        <v>249</v>
      </c>
      <c r="B18" s="182" t="s">
        <v>205</v>
      </c>
      <c r="C18" s="33">
        <v>5.3070000000000004</v>
      </c>
      <c r="D18" s="33"/>
      <c r="E18" s="89"/>
      <c r="F18" s="180">
        <f t="shared" si="0"/>
        <v>0</v>
      </c>
    </row>
    <row r="19" spans="1:8" ht="58" customHeight="1" x14ac:dyDescent="0.25">
      <c r="A19" s="181" t="s">
        <v>250</v>
      </c>
      <c r="B19" s="182" t="str">
        <f t="shared" ref="B19:B20" si="1">$B$18</f>
        <v>kg</v>
      </c>
      <c r="C19" s="33">
        <v>44.896000000000001</v>
      </c>
      <c r="D19" s="33"/>
      <c r="E19" s="89"/>
      <c r="F19" s="180">
        <f t="shared" si="0"/>
        <v>0</v>
      </c>
    </row>
    <row r="20" spans="1:8" ht="49" customHeight="1" x14ac:dyDescent="0.25">
      <c r="A20" s="181" t="s">
        <v>251</v>
      </c>
      <c r="B20" s="182" t="str">
        <f t="shared" si="1"/>
        <v>kg</v>
      </c>
      <c r="C20" s="33">
        <v>13.775</v>
      </c>
      <c r="D20" s="33"/>
      <c r="E20" s="89"/>
      <c r="F20" s="180">
        <f t="shared" si="0"/>
        <v>0</v>
      </c>
    </row>
    <row r="21" spans="1:8" ht="18" customHeight="1" x14ac:dyDescent="0.25">
      <c r="A21" s="181" t="s">
        <v>215</v>
      </c>
      <c r="B21" s="182" t="s">
        <v>221</v>
      </c>
      <c r="C21" s="33">
        <v>0.09</v>
      </c>
      <c r="D21" s="33"/>
      <c r="E21" s="89"/>
      <c r="F21" s="180">
        <f t="shared" si="0"/>
        <v>0</v>
      </c>
    </row>
    <row r="22" spans="1:8" ht="18" customHeight="1" x14ac:dyDescent="0.25">
      <c r="A22" s="181" t="s">
        <v>216</v>
      </c>
      <c r="B22" s="182" t="s">
        <v>221</v>
      </c>
      <c r="C22" s="33">
        <v>0.04</v>
      </c>
      <c r="D22" s="33"/>
      <c r="E22" s="89"/>
      <c r="F22" s="180">
        <f t="shared" si="0"/>
        <v>0</v>
      </c>
    </row>
    <row r="23" spans="1:8" ht="34.4" customHeight="1" x14ac:dyDescent="0.25">
      <c r="A23" s="181" t="s">
        <v>217</v>
      </c>
      <c r="B23" s="182" t="s">
        <v>205</v>
      </c>
      <c r="C23" s="33">
        <v>0.5</v>
      </c>
      <c r="D23" s="33"/>
      <c r="E23" s="89"/>
      <c r="F23" s="180">
        <f t="shared" si="0"/>
        <v>0</v>
      </c>
    </row>
    <row r="24" spans="1:8" ht="31.75" customHeight="1" x14ac:dyDescent="0.25">
      <c r="A24" s="181" t="s">
        <v>218</v>
      </c>
      <c r="B24" s="182" t="s">
        <v>12</v>
      </c>
      <c r="C24" s="33">
        <v>2</v>
      </c>
      <c r="D24" s="33"/>
      <c r="E24" s="89"/>
      <c r="F24" s="180">
        <f t="shared" si="0"/>
        <v>0</v>
      </c>
    </row>
    <row r="25" spans="1:8" ht="26.5" customHeight="1" x14ac:dyDescent="0.25">
      <c r="A25" s="181" t="s">
        <v>219</v>
      </c>
      <c r="B25" s="182" t="s">
        <v>12</v>
      </c>
      <c r="C25" s="33">
        <v>4</v>
      </c>
      <c r="D25" s="33"/>
      <c r="E25" s="89"/>
      <c r="F25" s="180">
        <f t="shared" si="0"/>
        <v>0</v>
      </c>
    </row>
    <row r="26" spans="1:8" ht="36" customHeight="1" x14ac:dyDescent="0.25">
      <c r="A26" s="181" t="s">
        <v>220</v>
      </c>
      <c r="B26" s="182" t="s">
        <v>12</v>
      </c>
      <c r="C26" s="33">
        <v>1</v>
      </c>
      <c r="D26" s="33"/>
      <c r="E26" s="89"/>
      <c r="F26" s="180">
        <f t="shared" si="0"/>
        <v>0</v>
      </c>
    </row>
    <row r="27" spans="1:8" ht="26.5" customHeight="1" x14ac:dyDescent="0.25">
      <c r="A27" s="181"/>
      <c r="B27" s="182"/>
      <c r="C27" s="33"/>
      <c r="D27" s="33"/>
      <c r="E27" s="89"/>
      <c r="F27" s="180"/>
    </row>
    <row r="28" spans="1:8" ht="13" x14ac:dyDescent="0.3">
      <c r="C28" s="23"/>
      <c r="D28" s="23"/>
      <c r="E28" s="35" t="s">
        <v>42</v>
      </c>
      <c r="F28" s="90">
        <f>ROUND(SUM(F9:F27),0)</f>
        <v>0</v>
      </c>
    </row>
    <row r="29" spans="1:8" ht="14.15" customHeight="1" x14ac:dyDescent="0.25">
      <c r="F29" s="30"/>
      <c r="H29" s="84"/>
    </row>
    <row r="30" spans="1:8" ht="13" x14ac:dyDescent="0.3">
      <c r="A30" s="26" t="s">
        <v>43</v>
      </c>
      <c r="F30" s="30"/>
      <c r="H30" s="84"/>
    </row>
    <row r="31" spans="1:8" ht="13" x14ac:dyDescent="0.3">
      <c r="A31" s="15" t="s">
        <v>37</v>
      </c>
      <c r="B31" s="16" t="s">
        <v>55</v>
      </c>
      <c r="C31" s="16" t="s">
        <v>44</v>
      </c>
      <c r="D31" s="16"/>
      <c r="E31" s="16" t="s">
        <v>45</v>
      </c>
      <c r="F31" s="31" t="s">
        <v>41</v>
      </c>
    </row>
    <row r="32" spans="1:8" x14ac:dyDescent="0.25">
      <c r="A32" s="19" t="s">
        <v>56</v>
      </c>
      <c r="B32" s="20" t="s">
        <v>12</v>
      </c>
      <c r="C32" s="81"/>
      <c r="D32" s="81"/>
      <c r="E32" s="20"/>
      <c r="F32" s="81" t="e">
        <f>ROUND(C32/E32,0)</f>
        <v>#DIV/0!</v>
      </c>
    </row>
    <row r="33" spans="1:6" x14ac:dyDescent="0.25">
      <c r="A33" s="19"/>
      <c r="B33" s="20"/>
      <c r="C33" s="22"/>
      <c r="D33" s="22"/>
      <c r="E33" s="28"/>
      <c r="F33" s="27"/>
    </row>
    <row r="34" spans="1:6" x14ac:dyDescent="0.25">
      <c r="A34" s="19"/>
      <c r="B34" s="20"/>
      <c r="C34" s="22"/>
      <c r="D34" s="22"/>
      <c r="E34" s="28"/>
      <c r="F34" s="27"/>
    </row>
    <row r="35" spans="1:6" ht="13" x14ac:dyDescent="0.3">
      <c r="C35" s="23"/>
      <c r="D35" s="23"/>
      <c r="E35" s="24" t="s">
        <v>42</v>
      </c>
      <c r="F35" s="82" t="e">
        <f>SUM(F32:F34)</f>
        <v>#DIV/0!</v>
      </c>
    </row>
    <row r="36" spans="1:6" ht="13" x14ac:dyDescent="0.3">
      <c r="C36" s="23"/>
      <c r="D36" s="23"/>
      <c r="E36" s="23"/>
      <c r="F36" s="29"/>
    </row>
    <row r="37" spans="1:6" ht="13" x14ac:dyDescent="0.3">
      <c r="A37" s="14" t="s">
        <v>47</v>
      </c>
      <c r="F37" s="30"/>
    </row>
    <row r="38" spans="1:6" ht="13" x14ac:dyDescent="0.3">
      <c r="A38" s="15" t="s">
        <v>37</v>
      </c>
      <c r="B38" s="16" t="s">
        <v>38</v>
      </c>
      <c r="C38" s="16" t="s">
        <v>57</v>
      </c>
      <c r="D38" s="16"/>
      <c r="E38" s="16" t="s">
        <v>58</v>
      </c>
      <c r="F38" s="31" t="s">
        <v>41</v>
      </c>
    </row>
    <row r="39" spans="1:6" ht="68.5" customHeight="1" x14ac:dyDescent="0.25">
      <c r="A39" s="32" t="s">
        <v>245</v>
      </c>
      <c r="B39" s="33" t="s">
        <v>59</v>
      </c>
      <c r="C39" s="34"/>
      <c r="D39" s="34"/>
      <c r="E39" s="77"/>
      <c r="F39" s="80">
        <f>C39*E39</f>
        <v>0</v>
      </c>
    </row>
    <row r="40" spans="1:6" ht="13.4" customHeight="1" x14ac:dyDescent="0.25">
      <c r="A40" s="32" t="s">
        <v>252</v>
      </c>
      <c r="B40" s="33" t="s">
        <v>59</v>
      </c>
      <c r="C40" s="34"/>
      <c r="D40" s="34"/>
      <c r="E40" s="77"/>
      <c r="F40" s="80">
        <f>C40*E40</f>
        <v>0</v>
      </c>
    </row>
    <row r="41" spans="1:6" ht="13.4" customHeight="1" x14ac:dyDescent="0.25">
      <c r="A41" s="32"/>
      <c r="B41" s="33"/>
      <c r="C41" s="34"/>
      <c r="D41" s="34"/>
      <c r="E41" s="77"/>
      <c r="F41" s="80"/>
    </row>
    <row r="42" spans="1:6" ht="13" x14ac:dyDescent="0.3">
      <c r="C42" s="23"/>
      <c r="D42" s="23"/>
      <c r="E42" s="24" t="s">
        <v>42</v>
      </c>
      <c r="F42" s="82">
        <f>SUM(F39:F41)</f>
        <v>0</v>
      </c>
    </row>
    <row r="43" spans="1:6" ht="13" x14ac:dyDescent="0.3">
      <c r="C43" s="23"/>
      <c r="D43" s="23"/>
      <c r="F43" s="29"/>
    </row>
    <row r="44" spans="1:6" ht="13" x14ac:dyDescent="0.3">
      <c r="A44" s="14" t="s">
        <v>50</v>
      </c>
      <c r="F44" s="30"/>
    </row>
    <row r="45" spans="1:6" s="23" customFormat="1" ht="13" x14ac:dyDescent="0.3">
      <c r="A45" s="16" t="s">
        <v>37</v>
      </c>
      <c r="B45" s="16" t="s">
        <v>51</v>
      </c>
      <c r="C45" s="16" t="s">
        <v>52</v>
      </c>
      <c r="D45" s="16"/>
      <c r="E45" s="16" t="s">
        <v>45</v>
      </c>
      <c r="F45" s="31" t="s">
        <v>41</v>
      </c>
    </row>
    <row r="46" spans="1:6" x14ac:dyDescent="0.25">
      <c r="A46" s="39" t="s">
        <v>60</v>
      </c>
      <c r="B46" s="85"/>
      <c r="C46" s="28"/>
      <c r="D46" s="28"/>
      <c r="E46" s="20"/>
      <c r="F46" s="81" t="e">
        <f>ROUND(B46*C46/E46,0)</f>
        <v>#DIV/0!</v>
      </c>
    </row>
    <row r="47" spans="1:6" x14ac:dyDescent="0.25">
      <c r="A47" s="38" t="s">
        <v>61</v>
      </c>
      <c r="B47" s="85"/>
      <c r="C47" s="28"/>
      <c r="D47" s="28"/>
      <c r="E47" s="20"/>
      <c r="F47" s="81" t="e">
        <f>ROUND(B47*C47/E47,0)</f>
        <v>#DIV/0!</v>
      </c>
    </row>
    <row r="48" spans="1:6" x14ac:dyDescent="0.25">
      <c r="A48" s="38" t="s">
        <v>269</v>
      </c>
      <c r="B48" s="85"/>
      <c r="C48" s="28"/>
      <c r="D48" s="28"/>
      <c r="E48" s="20"/>
      <c r="F48" s="81"/>
    </row>
    <row r="49" spans="1:6" ht="13" x14ac:dyDescent="0.3">
      <c r="C49" s="23"/>
      <c r="D49" s="23"/>
      <c r="E49" s="24" t="s">
        <v>42</v>
      </c>
      <c r="F49" s="82" t="e">
        <f>SUM(F46:F48)</f>
        <v>#DIV/0!</v>
      </c>
    </row>
    <row r="50" spans="1:6" ht="13" x14ac:dyDescent="0.3">
      <c r="A50"/>
      <c r="C50" s="23"/>
      <c r="D50" s="23"/>
      <c r="F50" s="30"/>
    </row>
    <row r="51" spans="1:6" ht="12.75" customHeight="1" x14ac:dyDescent="0.3">
      <c r="A51"/>
      <c r="C51" s="299" t="s">
        <v>53</v>
      </c>
      <c r="D51" s="301"/>
      <c r="E51" s="300"/>
      <c r="F51" s="83" t="e">
        <f>F28+F35+F42+F49</f>
        <v>#DIV/0!</v>
      </c>
    </row>
    <row r="52" spans="1:6" ht="13" x14ac:dyDescent="0.3">
      <c r="A52"/>
      <c r="C52" s="23"/>
      <c r="D52" s="23"/>
      <c r="E52" s="13"/>
      <c r="F52" s="13"/>
    </row>
    <row r="53" spans="1:6" x14ac:dyDescent="0.25">
      <c r="A53" s="105"/>
    </row>
    <row r="54" spans="1:6" x14ac:dyDescent="0.25">
      <c r="A54" s="197" t="s">
        <v>149</v>
      </c>
    </row>
    <row r="55" spans="1:6" x14ac:dyDescent="0.25">
      <c r="A55" s="185" t="s">
        <v>148</v>
      </c>
    </row>
    <row r="56" spans="1:6" x14ac:dyDescent="0.25">
      <c r="A56" s="198" t="s">
        <v>150</v>
      </c>
    </row>
    <row r="57" spans="1:6" x14ac:dyDescent="0.25">
      <c r="A57" s="185"/>
    </row>
  </sheetData>
  <mergeCells count="4">
    <mergeCell ref="A1:F1"/>
    <mergeCell ref="A3:E3"/>
    <mergeCell ref="C51:E51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52" orientation="portrait" r:id="rId1"/>
  <headerFooter alignWithMargins="0">
    <oddHeader xml:space="preserve">&amp;C&amp;"Arial,Negrita"&amp;12ANÁLISIS DE PRECIOS UNITARIOS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H42"/>
  <sheetViews>
    <sheetView showGridLines="0" view="pageBreakPreview" topLeftCell="A12" zoomScale="60" zoomScaleNormal="120" workbookViewId="0">
      <selection activeCell="B25" sqref="B25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147</v>
      </c>
      <c r="B3" s="295"/>
      <c r="C3" s="295"/>
      <c r="D3" s="295"/>
      <c r="E3" s="295"/>
      <c r="F3" s="9" t="s">
        <v>35</v>
      </c>
      <c r="G3" s="10"/>
      <c r="H3" s="10"/>
    </row>
    <row r="4" spans="1:8" ht="51.65" customHeight="1" x14ac:dyDescent="0.25">
      <c r="A4" s="302" t="str">
        <f>'PPTO  SISFV PÁEZ 56U'!B16</f>
        <v>Excavación de zanja para acometida principal en zona verde, de 20 cm de ancho x 60 cm de  profundidad  y  hasta  3  m  de  longitud.  Se  utilizará  para  relleno,  el  mismo  material excavado.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x14ac:dyDescent="0.25">
      <c r="A8" s="38"/>
      <c r="B8" s="20"/>
      <c r="C8" s="20"/>
      <c r="D8" s="20"/>
      <c r="E8" s="88"/>
      <c r="F8" s="81">
        <f>C8*E8</f>
        <v>0</v>
      </c>
    </row>
    <row r="9" spans="1:8" x14ac:dyDescent="0.25">
      <c r="A9" s="38"/>
      <c r="B9" s="20"/>
      <c r="C9" s="20"/>
      <c r="D9" s="20"/>
      <c r="E9" s="88"/>
      <c r="F9" s="81">
        <f>C9*E9</f>
        <v>0</v>
      </c>
    </row>
    <row r="10" spans="1:8" x14ac:dyDescent="0.25">
      <c r="A10" s="38"/>
      <c r="B10" s="20"/>
      <c r="C10" s="20"/>
      <c r="D10" s="20"/>
      <c r="E10" s="88"/>
      <c r="F10" s="81">
        <f>C10*E10</f>
        <v>0</v>
      </c>
    </row>
    <row r="11" spans="1:8" x14ac:dyDescent="0.25">
      <c r="A11" s="38"/>
      <c r="B11" s="20"/>
      <c r="C11" s="20"/>
      <c r="D11" s="20"/>
      <c r="E11" s="88"/>
      <c r="F11" s="81">
        <f>C11*E11</f>
        <v>0</v>
      </c>
    </row>
    <row r="12" spans="1:8" x14ac:dyDescent="0.25">
      <c r="A12" s="38"/>
      <c r="B12" s="20"/>
      <c r="C12" s="20"/>
      <c r="D12" s="20"/>
      <c r="E12" s="88"/>
      <c r="F12" s="81">
        <f>C12*E12</f>
        <v>0</v>
      </c>
      <c r="H12" s="30"/>
    </row>
    <row r="13" spans="1:8" ht="13" x14ac:dyDescent="0.3">
      <c r="B13" s="41"/>
      <c r="C13" s="41"/>
      <c r="D13" s="41"/>
      <c r="E13" s="24" t="s">
        <v>42</v>
      </c>
      <c r="F13" s="101">
        <f>SUM(F8:F12)</f>
        <v>0</v>
      </c>
    </row>
    <row r="14" spans="1:8" x14ac:dyDescent="0.25">
      <c r="F14" s="30"/>
    </row>
    <row r="15" spans="1:8" ht="13" x14ac:dyDescent="0.3">
      <c r="A15" s="26" t="s">
        <v>43</v>
      </c>
      <c r="F15" s="30"/>
    </row>
    <row r="16" spans="1:8" ht="13" x14ac:dyDescent="0.3">
      <c r="A16" s="15" t="s">
        <v>37</v>
      </c>
      <c r="B16" s="16" t="s">
        <v>55</v>
      </c>
      <c r="C16" s="16" t="s">
        <v>44</v>
      </c>
      <c r="D16" s="16"/>
      <c r="E16" s="16" t="s">
        <v>45</v>
      </c>
      <c r="F16" s="31" t="s">
        <v>41</v>
      </c>
    </row>
    <row r="17" spans="1:6" x14ac:dyDescent="0.25">
      <c r="A17" s="19" t="s">
        <v>56</v>
      </c>
      <c r="B17" s="20" t="s">
        <v>12</v>
      </c>
      <c r="C17" s="81"/>
      <c r="D17" s="81"/>
      <c r="E17" s="21"/>
      <c r="F17" s="81" t="e">
        <f>ROUND(C17/E17,0)</f>
        <v>#DIV/0!</v>
      </c>
    </row>
    <row r="18" spans="1:6" x14ac:dyDescent="0.25">
      <c r="A18" s="19" t="s">
        <v>270</v>
      </c>
      <c r="B18" s="20" t="s">
        <v>222</v>
      </c>
      <c r="C18" s="81"/>
      <c r="D18" s="81"/>
      <c r="E18" s="21"/>
      <c r="F18" s="81" t="e">
        <f>ROUND(C18/E18,0)</f>
        <v>#DIV/0!</v>
      </c>
    </row>
    <row r="19" spans="1:6" x14ac:dyDescent="0.25">
      <c r="A19" s="19"/>
      <c r="B19" s="20"/>
      <c r="C19" s="22"/>
      <c r="D19" s="22"/>
      <c r="E19" s="28"/>
      <c r="F19" s="27"/>
    </row>
    <row r="20" spans="1:6" ht="13" x14ac:dyDescent="0.3">
      <c r="C20" s="23"/>
      <c r="D20" s="23"/>
      <c r="E20" s="24" t="s">
        <v>42</v>
      </c>
      <c r="F20" s="101" t="e">
        <f>SUM(F17:F19)</f>
        <v>#DIV/0!</v>
      </c>
    </row>
    <row r="21" spans="1:6" ht="13" x14ac:dyDescent="0.3">
      <c r="C21" s="23"/>
      <c r="D21" s="23"/>
      <c r="E21" s="23"/>
      <c r="F21" s="29"/>
    </row>
    <row r="22" spans="1:6" ht="13" x14ac:dyDescent="0.3">
      <c r="A22" s="14" t="s">
        <v>47</v>
      </c>
      <c r="F22" s="30"/>
    </row>
    <row r="23" spans="1:6" ht="13" x14ac:dyDescent="0.3">
      <c r="A23" s="15" t="s">
        <v>37</v>
      </c>
      <c r="B23" s="16" t="s">
        <v>38</v>
      </c>
      <c r="C23" s="16" t="s">
        <v>57</v>
      </c>
      <c r="D23" s="16"/>
      <c r="E23" s="16" t="s">
        <v>58</v>
      </c>
      <c r="F23" s="31" t="s">
        <v>41</v>
      </c>
    </row>
    <row r="24" spans="1:6" ht="26.5" customHeight="1" x14ac:dyDescent="0.25">
      <c r="A24" s="32" t="s">
        <v>223</v>
      </c>
      <c r="B24" s="33" t="s">
        <v>59</v>
      </c>
      <c r="C24" s="34"/>
      <c r="D24" s="34"/>
      <c r="E24" s="77"/>
      <c r="F24" s="80">
        <f>C24*E24</f>
        <v>0</v>
      </c>
    </row>
    <row r="25" spans="1:6" ht="13.4" customHeight="1" x14ac:dyDescent="0.25">
      <c r="A25" s="32"/>
      <c r="B25" s="33"/>
      <c r="C25" s="34"/>
      <c r="D25" s="34"/>
      <c r="E25" s="77"/>
      <c r="F25" s="80"/>
    </row>
    <row r="26" spans="1:6" ht="13.4" customHeight="1" x14ac:dyDescent="0.25">
      <c r="A26" s="32"/>
      <c r="B26" s="33"/>
      <c r="C26" s="34"/>
      <c r="D26" s="34"/>
      <c r="E26" s="77"/>
      <c r="F26" s="80"/>
    </row>
    <row r="27" spans="1:6" ht="13" x14ac:dyDescent="0.3">
      <c r="C27" s="23"/>
      <c r="D27" s="23"/>
      <c r="E27" s="24" t="s">
        <v>42</v>
      </c>
      <c r="F27" s="82">
        <f>SUM(F24:F26)</f>
        <v>0</v>
      </c>
    </row>
    <row r="28" spans="1:6" ht="13" x14ac:dyDescent="0.3">
      <c r="C28" s="23"/>
      <c r="D28" s="23"/>
      <c r="F28" s="29"/>
    </row>
    <row r="29" spans="1:6" ht="13" x14ac:dyDescent="0.3">
      <c r="A29" s="14" t="s">
        <v>50</v>
      </c>
      <c r="F29" s="30"/>
    </row>
    <row r="30" spans="1:6" s="23" customFormat="1" ht="13" x14ac:dyDescent="0.3">
      <c r="A30" s="16" t="s">
        <v>37</v>
      </c>
      <c r="B30" s="16" t="s">
        <v>51</v>
      </c>
      <c r="C30" s="16" t="s">
        <v>52</v>
      </c>
      <c r="D30" s="16"/>
      <c r="E30" s="16" t="s">
        <v>45</v>
      </c>
      <c r="F30" s="31" t="s">
        <v>41</v>
      </c>
    </row>
    <row r="31" spans="1:6" x14ac:dyDescent="0.25">
      <c r="A31" s="39"/>
      <c r="B31" s="85"/>
      <c r="C31" s="28"/>
      <c r="D31" s="28"/>
      <c r="E31" s="21"/>
      <c r="F31" s="81"/>
    </row>
    <row r="32" spans="1:6" x14ac:dyDescent="0.25">
      <c r="A32" s="38" t="s">
        <v>61</v>
      </c>
      <c r="B32" s="85"/>
      <c r="C32" s="28"/>
      <c r="D32" s="28"/>
      <c r="E32" s="21">
        <f>E17</f>
        <v>0</v>
      </c>
      <c r="F32" s="81" t="e">
        <f>ROUND(B32*C32/E32,0)</f>
        <v>#DIV/0!</v>
      </c>
    </row>
    <row r="33" spans="1:6" x14ac:dyDescent="0.25">
      <c r="A33" s="38"/>
      <c r="B33" s="85"/>
      <c r="C33" s="28"/>
      <c r="D33" s="28"/>
      <c r="E33" s="21"/>
      <c r="F33" s="81"/>
    </row>
    <row r="34" spans="1:6" ht="13" x14ac:dyDescent="0.3">
      <c r="C34" s="23"/>
      <c r="D34" s="23"/>
      <c r="E34" s="24" t="s">
        <v>42</v>
      </c>
      <c r="F34" s="82" t="e">
        <f>SUM(F31:F33)</f>
        <v>#DIV/0!</v>
      </c>
    </row>
    <row r="35" spans="1:6" ht="13" x14ac:dyDescent="0.3">
      <c r="A35"/>
      <c r="C35" s="23"/>
      <c r="D35" s="23"/>
      <c r="F35" s="30"/>
    </row>
    <row r="36" spans="1:6" ht="12.75" customHeight="1" x14ac:dyDescent="0.3">
      <c r="A36"/>
      <c r="C36" s="299" t="s">
        <v>53</v>
      </c>
      <c r="D36" s="301"/>
      <c r="E36" s="300"/>
      <c r="F36" s="83" t="e">
        <f>F13+F20+F27+F34</f>
        <v>#DIV/0!</v>
      </c>
    </row>
    <row r="37" spans="1:6" ht="13" x14ac:dyDescent="0.3">
      <c r="A37"/>
      <c r="C37" s="23"/>
      <c r="D37" s="23"/>
      <c r="E37" s="13"/>
      <c r="F37" s="13"/>
    </row>
    <row r="38" spans="1:6" x14ac:dyDescent="0.25">
      <c r="A38" s="105"/>
    </row>
    <row r="39" spans="1:6" x14ac:dyDescent="0.25">
      <c r="A39" s="197" t="s">
        <v>149</v>
      </c>
    </row>
    <row r="40" spans="1:6" x14ac:dyDescent="0.25">
      <c r="A40" s="185" t="s">
        <v>148</v>
      </c>
    </row>
    <row r="41" spans="1:6" x14ac:dyDescent="0.25">
      <c r="A41" s="198" t="s">
        <v>150</v>
      </c>
    </row>
    <row r="42" spans="1:6" x14ac:dyDescent="0.25">
      <c r="A42" s="185"/>
    </row>
  </sheetData>
  <mergeCells count="4">
    <mergeCell ref="A1:F1"/>
    <mergeCell ref="A3:E3"/>
    <mergeCell ref="C36:E36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I116"/>
  <sheetViews>
    <sheetView showGridLines="0" view="pageBreakPreview" zoomScale="60" zoomScaleNormal="120" workbookViewId="0">
      <selection activeCell="F8" sqref="F8"/>
    </sheetView>
  </sheetViews>
  <sheetFormatPr baseColWidth="10" defaultColWidth="11.453125" defaultRowHeight="12.5" x14ac:dyDescent="0.25"/>
  <cols>
    <col min="1" max="1" width="46.54296875" customWidth="1"/>
    <col min="3" max="5" width="13.54296875" customWidth="1"/>
    <col min="6" max="6" width="14.54296875" customWidth="1"/>
    <col min="7" max="7" width="6.453125" customWidth="1"/>
  </cols>
  <sheetData>
    <row r="1" spans="1:9" ht="18.75" customHeight="1" x14ac:dyDescent="0.25">
      <c r="A1" s="303" t="s">
        <v>33</v>
      </c>
      <c r="B1" s="303"/>
      <c r="C1" s="303"/>
      <c r="D1" s="303"/>
      <c r="E1" s="303"/>
      <c r="F1" s="303"/>
    </row>
    <row r="2" spans="1:9" ht="3.75" customHeight="1" x14ac:dyDescent="0.25">
      <c r="A2" s="43"/>
      <c r="B2" s="43"/>
      <c r="C2" s="43"/>
      <c r="D2" s="43"/>
      <c r="E2" s="43"/>
      <c r="F2" s="43"/>
    </row>
    <row r="3" spans="1:9" ht="12.75" customHeight="1" x14ac:dyDescent="0.25">
      <c r="A3" s="304" t="s">
        <v>63</v>
      </c>
      <c r="B3" s="305"/>
      <c r="C3" s="305"/>
      <c r="D3" s="305"/>
      <c r="E3" s="305"/>
      <c r="F3" s="46" t="s">
        <v>35</v>
      </c>
      <c r="G3" s="47"/>
    </row>
    <row r="4" spans="1:9" ht="72" customHeight="1" x14ac:dyDescent="0.25">
      <c r="A4" s="309" t="str">
        <f>'PPTO  SISFV PÁEZ 56U'!B18</f>
        <v>Suministro e instalación de medidor prepago monofásico bifilar 5 (80) A, 120 V, calibrado, incluye sistema de  gestión de recaudo y equipos de comunicación standalone</v>
      </c>
      <c r="B4" s="304"/>
      <c r="C4" s="304"/>
      <c r="D4" s="304"/>
      <c r="E4" s="43"/>
      <c r="F4" s="48" t="s">
        <v>12</v>
      </c>
    </row>
    <row r="5" spans="1:9" ht="13" x14ac:dyDescent="0.3">
      <c r="A5" s="49"/>
      <c r="B5" s="43"/>
      <c r="C5" s="43"/>
      <c r="D5" s="43"/>
      <c r="E5" s="43"/>
      <c r="F5" s="50"/>
    </row>
    <row r="6" spans="1:9" ht="13" x14ac:dyDescent="0.3">
      <c r="A6" s="51" t="s">
        <v>36</v>
      </c>
      <c r="B6" s="43"/>
      <c r="C6" s="43"/>
      <c r="D6" s="43"/>
      <c r="E6" s="43"/>
      <c r="F6" s="43"/>
    </row>
    <row r="7" spans="1:9" ht="13" x14ac:dyDescent="0.3">
      <c r="A7" s="52" t="s">
        <v>37</v>
      </c>
      <c r="B7" s="53" t="s">
        <v>38</v>
      </c>
      <c r="C7" s="53" t="s">
        <v>39</v>
      </c>
      <c r="D7" s="53" t="s">
        <v>57</v>
      </c>
      <c r="E7" s="53" t="s">
        <v>40</v>
      </c>
      <c r="F7" s="53" t="s">
        <v>41</v>
      </c>
    </row>
    <row r="8" spans="1:9" x14ac:dyDescent="0.25">
      <c r="A8" s="54" t="s">
        <v>224</v>
      </c>
      <c r="B8" s="55" t="s">
        <v>12</v>
      </c>
      <c r="C8" s="55">
        <v>1</v>
      </c>
      <c r="D8" s="55"/>
      <c r="E8" s="56">
        <v>0</v>
      </c>
      <c r="F8" s="57">
        <f>C8*E8</f>
        <v>0</v>
      </c>
      <c r="I8" s="195"/>
    </row>
    <row r="9" spans="1:9" ht="25.5" customHeight="1" x14ac:dyDescent="0.25">
      <c r="A9" s="58" t="s">
        <v>253</v>
      </c>
      <c r="B9" s="59" t="s">
        <v>12</v>
      </c>
      <c r="C9" s="59">
        <v>1</v>
      </c>
      <c r="D9" s="59"/>
      <c r="E9" s="196">
        <v>0</v>
      </c>
      <c r="F9" s="71">
        <f t="shared" ref="F9:F22" si="0">C9*E9</f>
        <v>0</v>
      </c>
      <c r="I9" s="195"/>
    </row>
    <row r="10" spans="1:9" x14ac:dyDescent="0.25">
      <c r="A10" s="54" t="s">
        <v>254</v>
      </c>
      <c r="B10" s="59" t="s">
        <v>12</v>
      </c>
      <c r="C10" s="55">
        <v>1</v>
      </c>
      <c r="D10" s="55"/>
      <c r="E10" s="56">
        <v>0</v>
      </c>
      <c r="F10" s="57">
        <f t="shared" ref="F10" si="1">C10*E10</f>
        <v>0</v>
      </c>
      <c r="I10" s="195"/>
    </row>
    <row r="11" spans="1:9" x14ac:dyDescent="0.25">
      <c r="A11" s="54" t="s">
        <v>225</v>
      </c>
      <c r="B11" s="59" t="s">
        <v>12</v>
      </c>
      <c r="C11" s="234">
        <v>1</v>
      </c>
      <c r="D11" s="55"/>
      <c r="E11" s="56">
        <v>0</v>
      </c>
      <c r="F11" s="57">
        <f t="shared" si="0"/>
        <v>0</v>
      </c>
      <c r="I11" s="195"/>
    </row>
    <row r="12" spans="1:9" ht="28.5" customHeight="1" x14ac:dyDescent="0.25">
      <c r="A12" s="233" t="s">
        <v>255</v>
      </c>
      <c r="B12" s="59" t="s">
        <v>12</v>
      </c>
      <c r="C12" s="234">
        <v>1</v>
      </c>
      <c r="D12" s="55"/>
      <c r="E12" s="56">
        <v>0</v>
      </c>
      <c r="F12" s="57">
        <f t="shared" si="0"/>
        <v>0</v>
      </c>
      <c r="I12" s="195"/>
    </row>
    <row r="13" spans="1:9" x14ac:dyDescent="0.25">
      <c r="A13" s="54" t="s">
        <v>256</v>
      </c>
      <c r="B13" s="59" t="s">
        <v>12</v>
      </c>
      <c r="C13" s="234">
        <v>1</v>
      </c>
      <c r="D13" s="55"/>
      <c r="E13" s="56">
        <v>0</v>
      </c>
      <c r="F13" s="57">
        <f t="shared" si="0"/>
        <v>0</v>
      </c>
      <c r="I13" s="195"/>
    </row>
    <row r="14" spans="1:9" x14ac:dyDescent="0.25">
      <c r="A14" s="54" t="s">
        <v>257</v>
      </c>
      <c r="B14" s="59" t="s">
        <v>12</v>
      </c>
      <c r="C14" s="234">
        <v>1</v>
      </c>
      <c r="D14" s="55"/>
      <c r="E14" s="56">
        <v>0</v>
      </c>
      <c r="F14" s="57">
        <f t="shared" si="0"/>
        <v>0</v>
      </c>
      <c r="I14" s="195"/>
    </row>
    <row r="15" spans="1:9" x14ac:dyDescent="0.25">
      <c r="A15" s="54" t="s">
        <v>258</v>
      </c>
      <c r="B15" s="59" t="s">
        <v>12</v>
      </c>
      <c r="C15" s="234">
        <v>1</v>
      </c>
      <c r="D15" s="55"/>
      <c r="E15" s="56">
        <v>0</v>
      </c>
      <c r="F15" s="57">
        <f t="shared" si="0"/>
        <v>0</v>
      </c>
      <c r="I15" s="195"/>
    </row>
    <row r="16" spans="1:9" x14ac:dyDescent="0.25">
      <c r="A16" s="54" t="s">
        <v>259</v>
      </c>
      <c r="B16" s="59" t="s">
        <v>12</v>
      </c>
      <c r="C16" s="234">
        <v>1</v>
      </c>
      <c r="D16" s="55"/>
      <c r="E16" s="56">
        <v>0</v>
      </c>
      <c r="F16" s="57">
        <f t="shared" si="0"/>
        <v>0</v>
      </c>
      <c r="I16" s="195"/>
    </row>
    <row r="17" spans="1:9" x14ac:dyDescent="0.25">
      <c r="A17" s="54" t="s">
        <v>260</v>
      </c>
      <c r="B17" s="59" t="s">
        <v>12</v>
      </c>
      <c r="C17" s="234">
        <v>1</v>
      </c>
      <c r="D17" s="55"/>
      <c r="E17" s="56">
        <v>0</v>
      </c>
      <c r="F17" s="57">
        <f t="shared" si="0"/>
        <v>0</v>
      </c>
      <c r="I17" s="195"/>
    </row>
    <row r="18" spans="1:9" x14ac:dyDescent="0.25">
      <c r="A18" s="54" t="s">
        <v>145</v>
      </c>
      <c r="B18" s="55" t="s">
        <v>12</v>
      </c>
      <c r="C18" s="234">
        <v>1</v>
      </c>
      <c r="D18" s="55"/>
      <c r="E18" s="56">
        <v>0</v>
      </c>
      <c r="F18" s="57">
        <f t="shared" si="0"/>
        <v>0</v>
      </c>
      <c r="I18" s="195"/>
    </row>
    <row r="19" spans="1:9" x14ac:dyDescent="0.25">
      <c r="A19" s="54" t="s">
        <v>261</v>
      </c>
      <c r="B19" s="55" t="s">
        <v>12</v>
      </c>
      <c r="C19" s="234">
        <v>1</v>
      </c>
      <c r="D19" s="55"/>
      <c r="E19" s="56">
        <v>0</v>
      </c>
      <c r="F19" s="57">
        <f t="shared" si="0"/>
        <v>0</v>
      </c>
      <c r="I19" s="195"/>
    </row>
    <row r="20" spans="1:9" x14ac:dyDescent="0.25">
      <c r="A20" s="54" t="s">
        <v>226</v>
      </c>
      <c r="B20" s="55" t="s">
        <v>12</v>
      </c>
      <c r="C20" s="234">
        <v>1</v>
      </c>
      <c r="D20" s="55"/>
      <c r="E20" s="56">
        <v>0</v>
      </c>
      <c r="F20" s="57">
        <f t="shared" si="0"/>
        <v>0</v>
      </c>
      <c r="I20" s="195"/>
    </row>
    <row r="21" spans="1:9" x14ac:dyDescent="0.25">
      <c r="A21" s="54" t="s">
        <v>227</v>
      </c>
      <c r="B21" s="55" t="s">
        <v>12</v>
      </c>
      <c r="C21" s="234">
        <v>1</v>
      </c>
      <c r="D21" s="55"/>
      <c r="E21" s="56">
        <v>0</v>
      </c>
      <c r="F21" s="57">
        <f t="shared" si="0"/>
        <v>0</v>
      </c>
      <c r="I21" s="195"/>
    </row>
    <row r="22" spans="1:9" x14ac:dyDescent="0.25">
      <c r="A22" s="225"/>
      <c r="B22" s="55"/>
      <c r="C22" s="55"/>
      <c r="D22" s="55"/>
      <c r="E22" s="56">
        <v>0</v>
      </c>
      <c r="F22" s="57">
        <f t="shared" si="0"/>
        <v>0</v>
      </c>
      <c r="I22" s="195"/>
    </row>
    <row r="23" spans="1:9" ht="13" x14ac:dyDescent="0.3">
      <c r="A23" s="43"/>
      <c r="B23" s="43"/>
      <c r="C23" s="60"/>
      <c r="D23" s="60"/>
      <c r="E23" s="61" t="s">
        <v>42</v>
      </c>
      <c r="F23" s="62">
        <f>SUM(F8:F22)</f>
        <v>0</v>
      </c>
      <c r="I23" s="195"/>
    </row>
    <row r="24" spans="1:9" ht="8.25" customHeight="1" x14ac:dyDescent="0.25">
      <c r="A24" s="43"/>
      <c r="B24" s="43"/>
      <c r="C24" s="43"/>
      <c r="D24" s="43"/>
      <c r="E24" s="43"/>
      <c r="F24" s="63"/>
    </row>
    <row r="25" spans="1:9" ht="13" x14ac:dyDescent="0.3">
      <c r="A25" s="64" t="s">
        <v>43</v>
      </c>
      <c r="B25" s="43"/>
      <c r="C25" s="43"/>
      <c r="D25" s="43"/>
      <c r="E25" s="43"/>
      <c r="F25" s="63"/>
    </row>
    <row r="26" spans="1:9" ht="13" x14ac:dyDescent="0.3">
      <c r="A26" s="52" t="s">
        <v>37</v>
      </c>
      <c r="B26" s="53" t="s">
        <v>55</v>
      </c>
      <c r="C26" s="53" t="s">
        <v>44</v>
      </c>
      <c r="D26" s="53"/>
      <c r="E26" s="53" t="s">
        <v>45</v>
      </c>
      <c r="F26" s="65" t="s">
        <v>41</v>
      </c>
    </row>
    <row r="27" spans="1:9" x14ac:dyDescent="0.25">
      <c r="A27" s="66" t="s">
        <v>262</v>
      </c>
      <c r="B27" s="55" t="s">
        <v>12</v>
      </c>
      <c r="C27" s="81"/>
      <c r="D27" s="81"/>
      <c r="E27" s="99"/>
      <c r="F27" s="57" t="e">
        <f>ROUND(C27/E27,0)</f>
        <v>#DIV/0!</v>
      </c>
    </row>
    <row r="28" spans="1:9" x14ac:dyDescent="0.25">
      <c r="A28" s="66"/>
      <c r="B28" s="55"/>
      <c r="C28" s="67"/>
      <c r="D28" s="67"/>
      <c r="E28" s="68"/>
      <c r="F28" s="57"/>
    </row>
    <row r="29" spans="1:9" x14ac:dyDescent="0.25">
      <c r="A29" s="66"/>
      <c r="B29" s="55"/>
      <c r="C29" s="67"/>
      <c r="D29" s="67"/>
      <c r="E29" s="68"/>
      <c r="F29" s="57"/>
    </row>
    <row r="30" spans="1:9" ht="13" x14ac:dyDescent="0.3">
      <c r="A30" s="43"/>
      <c r="B30" s="43"/>
      <c r="C30" s="60"/>
      <c r="D30" s="60"/>
      <c r="E30" s="61" t="s">
        <v>42</v>
      </c>
      <c r="F30" s="62" t="e">
        <f>SUM(F27:F29)</f>
        <v>#DIV/0!</v>
      </c>
    </row>
    <row r="31" spans="1:9" ht="13" x14ac:dyDescent="0.3">
      <c r="A31" s="43"/>
      <c r="B31" s="43"/>
      <c r="C31" s="60"/>
      <c r="D31" s="60"/>
      <c r="E31" s="60"/>
      <c r="F31" s="69"/>
    </row>
    <row r="32" spans="1:9" ht="13" x14ac:dyDescent="0.3">
      <c r="A32" s="51" t="s">
        <v>47</v>
      </c>
      <c r="B32" s="43"/>
      <c r="C32" s="43"/>
      <c r="D32" s="43"/>
      <c r="E32" s="43"/>
      <c r="F32" s="63"/>
    </row>
    <row r="33" spans="1:6" ht="13" x14ac:dyDescent="0.3">
      <c r="A33" s="52" t="s">
        <v>37</v>
      </c>
      <c r="B33" s="53" t="s">
        <v>38</v>
      </c>
      <c r="C33" s="53" t="s">
        <v>57</v>
      </c>
      <c r="D33" s="53"/>
      <c r="E33" s="53" t="s">
        <v>58</v>
      </c>
      <c r="F33" s="65" t="s">
        <v>41</v>
      </c>
    </row>
    <row r="34" spans="1:6" ht="58" customHeight="1" x14ac:dyDescent="0.25">
      <c r="A34" s="58" t="s">
        <v>245</v>
      </c>
      <c r="B34" s="59" t="s">
        <v>59</v>
      </c>
      <c r="C34" s="70"/>
      <c r="D34" s="70"/>
      <c r="E34" s="77"/>
      <c r="F34" s="71">
        <f>ROUND(C34*E34,0)</f>
        <v>0</v>
      </c>
    </row>
    <row r="35" spans="1:6" ht="13.4" customHeight="1" x14ac:dyDescent="0.25">
      <c r="A35" s="58"/>
      <c r="B35" s="59"/>
      <c r="C35" s="70"/>
      <c r="D35" s="70"/>
      <c r="E35" s="77"/>
      <c r="F35" s="71"/>
    </row>
    <row r="36" spans="1:6" ht="13.4" customHeight="1" x14ac:dyDescent="0.25">
      <c r="A36" s="58"/>
      <c r="B36" s="59"/>
      <c r="C36" s="70"/>
      <c r="D36" s="70"/>
      <c r="E36" s="77"/>
      <c r="F36" s="71"/>
    </row>
    <row r="37" spans="1:6" ht="13" x14ac:dyDescent="0.3">
      <c r="A37" s="43"/>
      <c r="B37" s="43"/>
      <c r="C37" s="60"/>
      <c r="D37" s="60"/>
      <c r="E37" s="72" t="s">
        <v>42</v>
      </c>
      <c r="F37" s="62">
        <f>SUM(F34:F36)</f>
        <v>0</v>
      </c>
    </row>
    <row r="38" spans="1:6" ht="13" x14ac:dyDescent="0.3">
      <c r="A38" s="43"/>
      <c r="B38" s="43"/>
      <c r="C38" s="60"/>
      <c r="D38" s="60"/>
      <c r="E38" s="43"/>
      <c r="F38" s="69"/>
    </row>
    <row r="39" spans="1:6" ht="13" x14ac:dyDescent="0.3">
      <c r="A39" s="51" t="s">
        <v>50</v>
      </c>
      <c r="B39" s="43"/>
      <c r="C39" s="73"/>
      <c r="D39" s="73"/>
      <c r="E39" s="74"/>
      <c r="F39" s="63"/>
    </row>
    <row r="40" spans="1:6" s="60" customFormat="1" ht="13" x14ac:dyDescent="0.3">
      <c r="A40" s="53" t="s">
        <v>37</v>
      </c>
      <c r="B40" s="53" t="s">
        <v>51</v>
      </c>
      <c r="C40" s="53" t="s">
        <v>52</v>
      </c>
      <c r="D40" s="53"/>
      <c r="E40" s="53" t="s">
        <v>45</v>
      </c>
      <c r="F40" s="65" t="s">
        <v>41</v>
      </c>
    </row>
    <row r="41" spans="1:6" x14ac:dyDescent="0.25">
      <c r="A41" s="39" t="s">
        <v>60</v>
      </c>
      <c r="B41" s="85"/>
      <c r="C41" s="28"/>
      <c r="D41" s="28"/>
      <c r="E41" s="99"/>
      <c r="F41" s="57" t="e">
        <f>ROUND(B41*C41/E41,0)</f>
        <v>#DIV/0!</v>
      </c>
    </row>
    <row r="42" spans="1:6" x14ac:dyDescent="0.25">
      <c r="A42" s="38" t="s">
        <v>61</v>
      </c>
      <c r="B42" s="85"/>
      <c r="C42" s="28"/>
      <c r="D42" s="28"/>
      <c r="E42" s="99"/>
      <c r="F42" s="57" t="e">
        <f>ROUND(B42*C42/E42,0)</f>
        <v>#DIV/0!</v>
      </c>
    </row>
    <row r="43" spans="1:6" x14ac:dyDescent="0.25">
      <c r="A43" s="38"/>
      <c r="B43" s="85"/>
      <c r="C43" s="28"/>
      <c r="D43" s="28"/>
      <c r="E43" s="99"/>
      <c r="F43" s="57"/>
    </row>
    <row r="44" spans="1:6" ht="13" x14ac:dyDescent="0.3">
      <c r="A44" s="43"/>
      <c r="B44" s="43"/>
      <c r="C44" s="60"/>
      <c r="D44" s="60"/>
      <c r="E44" s="61" t="s">
        <v>42</v>
      </c>
      <c r="F44" s="62" t="e">
        <f>SUM(F41:F43)</f>
        <v>#DIV/0!</v>
      </c>
    </row>
    <row r="45" spans="1:6" ht="13" x14ac:dyDescent="0.3">
      <c r="B45" s="43"/>
      <c r="C45" s="60"/>
      <c r="D45" s="60"/>
      <c r="E45" s="43"/>
      <c r="F45" s="75"/>
    </row>
    <row r="46" spans="1:6" ht="12.75" customHeight="1" x14ac:dyDescent="0.3">
      <c r="B46" s="43"/>
      <c r="C46" s="306" t="s">
        <v>53</v>
      </c>
      <c r="D46" s="307"/>
      <c r="E46" s="308"/>
      <c r="F46" s="76" t="e">
        <f>F23+F30+F37+F44</f>
        <v>#DIV/0!</v>
      </c>
    </row>
    <row r="47" spans="1:6" ht="12.75" customHeight="1" x14ac:dyDescent="0.25"/>
    <row r="48" spans="1:6" ht="12.75" customHeight="1" x14ac:dyDescent="0.25">
      <c r="A48" s="105"/>
    </row>
    <row r="49" spans="1:1" ht="12.75" customHeight="1" x14ac:dyDescent="0.25">
      <c r="A49" s="197" t="s">
        <v>149</v>
      </c>
    </row>
    <row r="50" spans="1:1" ht="12.75" customHeight="1" x14ac:dyDescent="0.25">
      <c r="A50" s="185" t="s">
        <v>148</v>
      </c>
    </row>
    <row r="51" spans="1:1" ht="12.75" customHeight="1" x14ac:dyDescent="0.25">
      <c r="A51" s="198" t="s">
        <v>150</v>
      </c>
    </row>
    <row r="52" spans="1:1" ht="12.75" customHeight="1" x14ac:dyDescent="0.25">
      <c r="A52" s="185"/>
    </row>
    <row r="53" spans="1:1" ht="12.75" customHeight="1" x14ac:dyDescent="0.25"/>
    <row r="54" spans="1:1" ht="12.75" customHeight="1" x14ac:dyDescent="0.25"/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</sheetData>
  <mergeCells count="4">
    <mergeCell ref="A1:F1"/>
    <mergeCell ref="A3:E3"/>
    <mergeCell ref="C46:E46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78" orientation="portrait" r:id="rId1"/>
  <headerFooter alignWithMargins="0">
    <oddHeader xml:space="preserve">&amp;C&amp;"Arial,Negrita"&amp;12ANÁLISIS DE PRECIOS UNITARIOS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F490-2A62-45A4-9052-4CEB6E8DE5A6}">
  <sheetPr>
    <tabColor theme="4" tint="0.79998168889431442"/>
    <pageSetUpPr fitToPage="1"/>
  </sheetPr>
  <dimension ref="A1:I118"/>
  <sheetViews>
    <sheetView showGridLines="0" view="pageBreakPreview" topLeftCell="A8" zoomScale="55" zoomScaleNormal="120" zoomScaleSheetLayoutView="55" workbookViewId="0">
      <selection activeCell="I36" sqref="I36"/>
    </sheetView>
  </sheetViews>
  <sheetFormatPr baseColWidth="10" defaultColWidth="11.453125" defaultRowHeight="12.5" x14ac:dyDescent="0.25"/>
  <cols>
    <col min="1" max="1" width="46.54296875" customWidth="1"/>
    <col min="3" max="5" width="13.54296875" customWidth="1"/>
    <col min="6" max="6" width="14.54296875" customWidth="1"/>
    <col min="7" max="7" width="6.453125" customWidth="1"/>
  </cols>
  <sheetData>
    <row r="1" spans="1:9" ht="18.75" customHeight="1" x14ac:dyDescent="0.25">
      <c r="A1" s="303" t="s">
        <v>33</v>
      </c>
      <c r="B1" s="303"/>
      <c r="C1" s="303"/>
      <c r="D1" s="303"/>
      <c r="E1" s="303"/>
      <c r="F1" s="303"/>
    </row>
    <row r="2" spans="1:9" ht="3.75" customHeight="1" x14ac:dyDescent="0.25">
      <c r="A2" s="43"/>
      <c r="B2" s="43"/>
      <c r="C2" s="43"/>
      <c r="D2" s="43"/>
      <c r="E2" s="43"/>
      <c r="F2" s="43"/>
    </row>
    <row r="3" spans="1:9" ht="12.75" customHeight="1" x14ac:dyDescent="0.25">
      <c r="A3" s="304" t="s">
        <v>146</v>
      </c>
      <c r="B3" s="305"/>
      <c r="C3" s="305"/>
      <c r="D3" s="305"/>
      <c r="E3" s="305"/>
      <c r="F3" s="46" t="s">
        <v>35</v>
      </c>
      <c r="G3" s="47"/>
    </row>
    <row r="4" spans="1:9" ht="72" customHeight="1" x14ac:dyDescent="0.25">
      <c r="A4" s="309" t="str">
        <f>'PPTO  SISFV PÁEZ 56U'!B20</f>
        <v>Instalaciones  Internas  Tipo I que  incluyan  4  salidas  de  alumbrado  y  4  tomacorrientes.  Se considera implementación de hasta 20 metros de tubería EMT de 3/4" y hasta 66 mts de cable de cobre aislado THHN No. 12 AWG</v>
      </c>
      <c r="B4" s="304"/>
      <c r="C4" s="304"/>
      <c r="D4" s="304"/>
      <c r="E4" s="43"/>
      <c r="F4" s="48" t="s">
        <v>12</v>
      </c>
    </row>
    <row r="5" spans="1:9" ht="13" x14ac:dyDescent="0.3">
      <c r="A5" s="49"/>
      <c r="B5" s="43"/>
      <c r="C5" s="43"/>
      <c r="D5" s="43"/>
      <c r="E5" s="43"/>
      <c r="F5" s="50"/>
    </row>
    <row r="6" spans="1:9" ht="13" x14ac:dyDescent="0.3">
      <c r="A6" s="51" t="s">
        <v>36</v>
      </c>
      <c r="B6" s="43"/>
      <c r="C6" s="43"/>
      <c r="D6" s="43"/>
      <c r="E6" s="43"/>
      <c r="F6" s="43"/>
    </row>
    <row r="7" spans="1:9" ht="13" x14ac:dyDescent="0.3">
      <c r="A7" s="52" t="s">
        <v>37</v>
      </c>
      <c r="B7" s="53" t="s">
        <v>38</v>
      </c>
      <c r="C7" s="53" t="s">
        <v>39</v>
      </c>
      <c r="D7" s="53" t="s">
        <v>57</v>
      </c>
      <c r="E7" s="53" t="s">
        <v>40</v>
      </c>
      <c r="F7" s="53" t="s">
        <v>41</v>
      </c>
    </row>
    <row r="8" spans="1:9" x14ac:dyDescent="0.25">
      <c r="A8" s="54" t="s">
        <v>64</v>
      </c>
      <c r="B8" s="55" t="s">
        <v>12</v>
      </c>
      <c r="C8" s="55">
        <v>1</v>
      </c>
      <c r="D8" s="55"/>
      <c r="E8" s="56">
        <v>0</v>
      </c>
      <c r="F8" s="57">
        <f>C8*E8</f>
        <v>0</v>
      </c>
      <c r="I8" s="195"/>
    </row>
    <row r="9" spans="1:9" ht="25.5" customHeight="1" x14ac:dyDescent="0.25">
      <c r="A9" s="58" t="s">
        <v>228</v>
      </c>
      <c r="B9" s="59" t="s">
        <v>12</v>
      </c>
      <c r="C9" s="59">
        <v>2</v>
      </c>
      <c r="D9" s="59"/>
      <c r="E9" s="196"/>
      <c r="F9" s="71">
        <f t="shared" ref="F9:F24" si="0">C9*E9</f>
        <v>0</v>
      </c>
      <c r="I9" s="195"/>
    </row>
    <row r="10" spans="1:9" x14ac:dyDescent="0.25">
      <c r="A10" s="54" t="s">
        <v>229</v>
      </c>
      <c r="B10" s="59" t="s">
        <v>12</v>
      </c>
      <c r="C10" s="55">
        <v>2</v>
      </c>
      <c r="D10" s="55"/>
      <c r="E10" s="56">
        <v>0</v>
      </c>
      <c r="F10" s="57">
        <f t="shared" si="0"/>
        <v>0</v>
      </c>
      <c r="I10" s="195"/>
    </row>
    <row r="11" spans="1:9" x14ac:dyDescent="0.25">
      <c r="A11" s="54" t="s">
        <v>67</v>
      </c>
      <c r="B11" s="59" t="s">
        <v>12</v>
      </c>
      <c r="C11" s="55">
        <v>4</v>
      </c>
      <c r="D11" s="55"/>
      <c r="E11" s="56">
        <v>0</v>
      </c>
      <c r="F11" s="57">
        <f t="shared" si="0"/>
        <v>0</v>
      </c>
      <c r="I11" s="195"/>
    </row>
    <row r="12" spans="1:9" x14ac:dyDescent="0.25">
      <c r="A12" s="54" t="s">
        <v>68</v>
      </c>
      <c r="B12" s="59" t="s">
        <v>12</v>
      </c>
      <c r="C12" s="55">
        <v>4</v>
      </c>
      <c r="D12" s="55"/>
      <c r="E12" s="56">
        <v>0</v>
      </c>
      <c r="F12" s="57">
        <f t="shared" si="0"/>
        <v>0</v>
      </c>
      <c r="I12" s="195"/>
    </row>
    <row r="13" spans="1:9" x14ac:dyDescent="0.25">
      <c r="A13" s="54" t="s">
        <v>230</v>
      </c>
      <c r="B13" s="59" t="s">
        <v>12</v>
      </c>
      <c r="C13" s="55">
        <v>21</v>
      </c>
      <c r="D13" s="55"/>
      <c r="E13" s="56">
        <v>0</v>
      </c>
      <c r="F13" s="57">
        <f t="shared" si="0"/>
        <v>0</v>
      </c>
      <c r="I13" s="195"/>
    </row>
    <row r="14" spans="1:9" x14ac:dyDescent="0.25">
      <c r="A14" s="54" t="s">
        <v>231</v>
      </c>
      <c r="B14" s="55" t="s">
        <v>54</v>
      </c>
      <c r="C14" s="55">
        <v>66</v>
      </c>
      <c r="D14" s="55"/>
      <c r="E14" s="56">
        <v>0</v>
      </c>
      <c r="F14" s="57">
        <f t="shared" si="0"/>
        <v>0</v>
      </c>
      <c r="I14" s="195"/>
    </row>
    <row r="15" spans="1:9" x14ac:dyDescent="0.25">
      <c r="A15" s="54" t="s">
        <v>65</v>
      </c>
      <c r="B15" s="55" t="s">
        <v>12</v>
      </c>
      <c r="C15" s="55">
        <v>80</v>
      </c>
      <c r="D15" s="55"/>
      <c r="E15" s="56">
        <v>0</v>
      </c>
      <c r="F15" s="57">
        <f t="shared" si="0"/>
        <v>0</v>
      </c>
      <c r="I15" s="195"/>
    </row>
    <row r="16" spans="1:9" x14ac:dyDescent="0.25">
      <c r="A16" s="54" t="s">
        <v>232</v>
      </c>
      <c r="B16" s="55" t="s">
        <v>12</v>
      </c>
      <c r="C16" s="55">
        <v>4</v>
      </c>
      <c r="D16" s="55"/>
      <c r="E16" s="56">
        <v>0</v>
      </c>
      <c r="F16" s="57">
        <f t="shared" si="0"/>
        <v>0</v>
      </c>
      <c r="I16" s="195"/>
    </row>
    <row r="17" spans="1:9" x14ac:dyDescent="0.25">
      <c r="A17" s="54" t="s">
        <v>233</v>
      </c>
      <c r="B17" s="55" t="s">
        <v>12</v>
      </c>
      <c r="C17" s="55">
        <v>40</v>
      </c>
      <c r="D17" s="55"/>
      <c r="E17" s="56">
        <v>0</v>
      </c>
      <c r="F17" s="57">
        <f t="shared" si="0"/>
        <v>0</v>
      </c>
      <c r="I17" s="195"/>
    </row>
    <row r="18" spans="1:9" x14ac:dyDescent="0.25">
      <c r="A18" s="54" t="s">
        <v>234</v>
      </c>
      <c r="B18" s="55" t="s">
        <v>12</v>
      </c>
      <c r="C18" s="55">
        <v>8</v>
      </c>
      <c r="D18" s="55"/>
      <c r="E18" s="56">
        <v>0</v>
      </c>
      <c r="F18" s="57">
        <f t="shared" si="0"/>
        <v>0</v>
      </c>
      <c r="I18" s="195"/>
    </row>
    <row r="19" spans="1:9" ht="30" customHeight="1" x14ac:dyDescent="0.25">
      <c r="A19" s="233" t="s">
        <v>235</v>
      </c>
      <c r="B19" s="55" t="s">
        <v>12</v>
      </c>
      <c r="C19" s="55">
        <v>1</v>
      </c>
      <c r="D19" s="55"/>
      <c r="E19" s="56">
        <v>0</v>
      </c>
      <c r="F19" s="57">
        <f t="shared" si="0"/>
        <v>0</v>
      </c>
      <c r="I19" s="195"/>
    </row>
    <row r="20" spans="1:9" x14ac:dyDescent="0.25">
      <c r="A20" s="54" t="s">
        <v>66</v>
      </c>
      <c r="B20" s="55" t="s">
        <v>12</v>
      </c>
      <c r="C20" s="55">
        <v>4</v>
      </c>
      <c r="D20" s="55"/>
      <c r="E20" s="56">
        <v>0</v>
      </c>
      <c r="F20" s="57">
        <f t="shared" si="0"/>
        <v>0</v>
      </c>
      <c r="I20" s="195"/>
    </row>
    <row r="21" spans="1:9" x14ac:dyDescent="0.25">
      <c r="A21" s="54" t="s">
        <v>169</v>
      </c>
      <c r="B21" s="55" t="s">
        <v>12</v>
      </c>
      <c r="C21" s="55">
        <v>2</v>
      </c>
      <c r="D21" s="55"/>
      <c r="E21" s="56">
        <v>0</v>
      </c>
      <c r="F21" s="57">
        <f t="shared" si="0"/>
        <v>0</v>
      </c>
      <c r="I21" s="195"/>
    </row>
    <row r="22" spans="1:9" x14ac:dyDescent="0.25">
      <c r="A22" s="54" t="s">
        <v>236</v>
      </c>
      <c r="B22" s="55" t="s">
        <v>54</v>
      </c>
      <c r="C22" s="55">
        <v>20</v>
      </c>
      <c r="D22" s="55"/>
      <c r="E22" s="56">
        <v>0</v>
      </c>
      <c r="F22" s="57">
        <f t="shared" si="0"/>
        <v>0</v>
      </c>
      <c r="I22" s="195"/>
    </row>
    <row r="23" spans="1:9" x14ac:dyDescent="0.25">
      <c r="A23" s="54" t="s">
        <v>171</v>
      </c>
      <c r="B23" s="55" t="s">
        <v>12</v>
      </c>
      <c r="C23" s="55">
        <v>8</v>
      </c>
      <c r="D23" s="55"/>
      <c r="E23" s="56">
        <v>0</v>
      </c>
      <c r="F23" s="57">
        <f t="shared" si="0"/>
        <v>0</v>
      </c>
      <c r="I23" s="195"/>
    </row>
    <row r="24" spans="1:9" x14ac:dyDescent="0.25">
      <c r="A24" s="54" t="s">
        <v>172</v>
      </c>
      <c r="B24" s="55" t="s">
        <v>12</v>
      </c>
      <c r="C24" s="55">
        <v>24</v>
      </c>
      <c r="D24" s="55"/>
      <c r="E24" s="56">
        <v>0</v>
      </c>
      <c r="F24" s="57">
        <f t="shared" si="0"/>
        <v>0</v>
      </c>
      <c r="I24" s="195"/>
    </row>
    <row r="25" spans="1:9" ht="13" x14ac:dyDescent="0.3">
      <c r="A25" s="43"/>
      <c r="B25" s="43"/>
      <c r="C25" s="60"/>
      <c r="D25" s="60"/>
      <c r="E25" s="61" t="s">
        <v>42</v>
      </c>
      <c r="F25" s="62">
        <f>SUM(F8:F24)</f>
        <v>0</v>
      </c>
      <c r="I25" s="195"/>
    </row>
    <row r="26" spans="1:9" ht="8.25" customHeight="1" x14ac:dyDescent="0.25">
      <c r="A26" s="43"/>
      <c r="B26" s="43"/>
      <c r="C26" s="43"/>
      <c r="D26" s="43"/>
      <c r="E26" s="43"/>
      <c r="F26" s="63"/>
    </row>
    <row r="27" spans="1:9" ht="13" x14ac:dyDescent="0.3">
      <c r="A27" s="64" t="s">
        <v>43</v>
      </c>
      <c r="B27" s="43"/>
      <c r="C27" s="43"/>
      <c r="D27" s="43"/>
      <c r="E27" s="43"/>
      <c r="F27" s="63"/>
    </row>
    <row r="28" spans="1:9" ht="13" x14ac:dyDescent="0.3">
      <c r="A28" s="52" t="s">
        <v>37</v>
      </c>
      <c r="B28" s="53" t="s">
        <v>55</v>
      </c>
      <c r="C28" s="53" t="s">
        <v>44</v>
      </c>
      <c r="D28" s="53"/>
      <c r="E28" s="53" t="s">
        <v>45</v>
      </c>
      <c r="F28" s="65" t="s">
        <v>41</v>
      </c>
    </row>
    <row r="29" spans="1:9" x14ac:dyDescent="0.25">
      <c r="A29" s="66" t="s">
        <v>56</v>
      </c>
      <c r="B29" s="55" t="s">
        <v>12</v>
      </c>
      <c r="C29" s="81"/>
      <c r="D29" s="81"/>
      <c r="E29" s="99"/>
      <c r="F29" s="57" t="e">
        <f>ROUND(C29/E29,0)</f>
        <v>#DIV/0!</v>
      </c>
    </row>
    <row r="30" spans="1:9" x14ac:dyDescent="0.25">
      <c r="A30" s="66"/>
      <c r="B30" s="55"/>
      <c r="C30" s="67"/>
      <c r="D30" s="67"/>
      <c r="E30" s="68"/>
      <c r="F30" s="57"/>
    </row>
    <row r="31" spans="1:9" x14ac:dyDescent="0.25">
      <c r="A31" s="66"/>
      <c r="B31" s="55"/>
      <c r="C31" s="67"/>
      <c r="D31" s="67"/>
      <c r="E31" s="68"/>
      <c r="F31" s="57"/>
    </row>
    <row r="32" spans="1:9" ht="13" x14ac:dyDescent="0.3">
      <c r="A32" s="43"/>
      <c r="B32" s="43"/>
      <c r="C32" s="60"/>
      <c r="D32" s="60"/>
      <c r="E32" s="61" t="s">
        <v>42</v>
      </c>
      <c r="F32" s="62" t="e">
        <f>SUM(F29:F31)</f>
        <v>#DIV/0!</v>
      </c>
    </row>
    <row r="33" spans="1:6" ht="13" x14ac:dyDescent="0.3">
      <c r="A33" s="43"/>
      <c r="B33" s="43"/>
      <c r="C33" s="60"/>
      <c r="D33" s="60"/>
      <c r="E33" s="60"/>
      <c r="F33" s="69"/>
    </row>
    <row r="34" spans="1:6" ht="13" x14ac:dyDescent="0.3">
      <c r="A34" s="51" t="s">
        <v>47</v>
      </c>
      <c r="B34" s="43"/>
      <c r="C34" s="43"/>
      <c r="D34" s="43"/>
      <c r="E34" s="43"/>
      <c r="F34" s="63"/>
    </row>
    <row r="35" spans="1:6" ht="13" x14ac:dyDescent="0.3">
      <c r="A35" s="52" t="s">
        <v>37</v>
      </c>
      <c r="B35" s="53" t="s">
        <v>38</v>
      </c>
      <c r="C35" s="53" t="s">
        <v>57</v>
      </c>
      <c r="D35" s="53"/>
      <c r="E35" s="53" t="s">
        <v>58</v>
      </c>
      <c r="F35" s="65" t="s">
        <v>41</v>
      </c>
    </row>
    <row r="36" spans="1:6" ht="66.5" customHeight="1" x14ac:dyDescent="0.25">
      <c r="A36" s="58" t="s">
        <v>245</v>
      </c>
      <c r="B36" s="59" t="s">
        <v>59</v>
      </c>
      <c r="C36" s="70"/>
      <c r="D36" s="70"/>
      <c r="E36" s="77"/>
      <c r="F36" s="71">
        <f>ROUND(C36*E36,0)</f>
        <v>0</v>
      </c>
    </row>
    <row r="37" spans="1:6" ht="13.4" customHeight="1" x14ac:dyDescent="0.25">
      <c r="A37" s="58"/>
      <c r="B37" s="59"/>
      <c r="C37" s="70"/>
      <c r="D37" s="70"/>
      <c r="E37" s="77"/>
      <c r="F37" s="71"/>
    </row>
    <row r="38" spans="1:6" ht="13.4" customHeight="1" x14ac:dyDescent="0.25">
      <c r="A38" s="58"/>
      <c r="B38" s="59"/>
      <c r="C38" s="70"/>
      <c r="D38" s="70"/>
      <c r="E38" s="77"/>
      <c r="F38" s="71"/>
    </row>
    <row r="39" spans="1:6" ht="13" x14ac:dyDescent="0.3">
      <c r="A39" s="43"/>
      <c r="B39" s="43"/>
      <c r="C39" s="60"/>
      <c r="D39" s="60"/>
      <c r="E39" s="72" t="s">
        <v>42</v>
      </c>
      <c r="F39" s="62">
        <f>SUM(F36:F38)</f>
        <v>0</v>
      </c>
    </row>
    <row r="40" spans="1:6" ht="13" x14ac:dyDescent="0.3">
      <c r="A40" s="43"/>
      <c r="B40" s="43"/>
      <c r="C40" s="60"/>
      <c r="D40" s="60"/>
      <c r="E40" s="43"/>
      <c r="F40" s="69"/>
    </row>
    <row r="41" spans="1:6" ht="13" x14ac:dyDescent="0.3">
      <c r="A41" s="51" t="s">
        <v>50</v>
      </c>
      <c r="B41" s="43"/>
      <c r="C41" s="73"/>
      <c r="D41" s="73"/>
      <c r="E41" s="74"/>
      <c r="F41" s="63"/>
    </row>
    <row r="42" spans="1:6" s="60" customFormat="1" ht="13" x14ac:dyDescent="0.3">
      <c r="A42" s="53" t="s">
        <v>37</v>
      </c>
      <c r="B42" s="53" t="s">
        <v>51</v>
      </c>
      <c r="C42" s="53" t="s">
        <v>52</v>
      </c>
      <c r="D42" s="53"/>
      <c r="E42" s="53" t="s">
        <v>45</v>
      </c>
      <c r="F42" s="65" t="s">
        <v>41</v>
      </c>
    </row>
    <row r="43" spans="1:6" x14ac:dyDescent="0.25">
      <c r="A43" s="39" t="s">
        <v>60</v>
      </c>
      <c r="B43" s="85"/>
      <c r="C43" s="28"/>
      <c r="D43" s="28"/>
      <c r="E43" s="99"/>
      <c r="F43" s="57" t="e">
        <f>ROUND(B43*C43/E43,0)</f>
        <v>#DIV/0!</v>
      </c>
    </row>
    <row r="44" spans="1:6" x14ac:dyDescent="0.25">
      <c r="A44" s="38" t="s">
        <v>61</v>
      </c>
      <c r="B44" s="85"/>
      <c r="C44" s="28"/>
      <c r="D44" s="28"/>
      <c r="E44" s="99"/>
      <c r="F44" s="57" t="e">
        <f>ROUND(B44*C44/E44,0)</f>
        <v>#DIV/0!</v>
      </c>
    </row>
    <row r="45" spans="1:6" x14ac:dyDescent="0.25">
      <c r="A45" s="38"/>
      <c r="B45" s="85"/>
      <c r="C45" s="28"/>
      <c r="D45" s="28"/>
      <c r="E45" s="99"/>
      <c r="F45" s="57"/>
    </row>
    <row r="46" spans="1:6" ht="13" x14ac:dyDescent="0.3">
      <c r="A46" s="43"/>
      <c r="B46" s="43"/>
      <c r="C46" s="60"/>
      <c r="D46" s="60"/>
      <c r="E46" s="61" t="s">
        <v>42</v>
      </c>
      <c r="F46" s="62" t="e">
        <f>SUM(F43:F45)</f>
        <v>#DIV/0!</v>
      </c>
    </row>
    <row r="47" spans="1:6" ht="13" x14ac:dyDescent="0.3">
      <c r="B47" s="43"/>
      <c r="C47" s="60"/>
      <c r="D47" s="60"/>
      <c r="E47" s="43"/>
      <c r="F47" s="75"/>
    </row>
    <row r="48" spans="1:6" ht="12.75" customHeight="1" x14ac:dyDescent="0.3">
      <c r="B48" s="43"/>
      <c r="C48" s="306" t="s">
        <v>53</v>
      </c>
      <c r="D48" s="307"/>
      <c r="E48" s="308"/>
      <c r="F48" s="76" t="e">
        <f>F25+F32+F39+F46</f>
        <v>#DIV/0!</v>
      </c>
    </row>
    <row r="49" spans="1:1" ht="12.75" customHeight="1" x14ac:dyDescent="0.25"/>
    <row r="50" spans="1:1" ht="12.75" customHeight="1" x14ac:dyDescent="0.25">
      <c r="A50" s="105"/>
    </row>
    <row r="51" spans="1:1" ht="12.75" customHeight="1" x14ac:dyDescent="0.25">
      <c r="A51" s="197" t="s">
        <v>149</v>
      </c>
    </row>
    <row r="52" spans="1:1" ht="12.75" customHeight="1" x14ac:dyDescent="0.25">
      <c r="A52" s="185" t="s">
        <v>148</v>
      </c>
    </row>
    <row r="53" spans="1:1" ht="12.75" customHeight="1" x14ac:dyDescent="0.25">
      <c r="A53" s="198" t="s">
        <v>150</v>
      </c>
    </row>
    <row r="54" spans="1:1" ht="12.75" customHeight="1" x14ac:dyDescent="0.25">
      <c r="A54" s="185"/>
    </row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</sheetData>
  <mergeCells count="4">
    <mergeCell ref="A1:F1"/>
    <mergeCell ref="A3:E3"/>
    <mergeCell ref="A4:D4"/>
    <mergeCell ref="C48:E48"/>
  </mergeCells>
  <printOptions horizontalCentered="1"/>
  <pageMargins left="0.70866141732283472" right="0.70866141732283472" top="1.5748031496062993" bottom="0.98425196850393704" header="0.98425196850393704" footer="0.51181102362204722"/>
  <pageSetup scale="74" orientation="portrait" r:id="rId1"/>
  <headerFooter alignWithMargins="0">
    <oddHeader xml:space="preserve">&amp;C&amp;"Arial,Negrita"&amp;12ANÁLISIS DE PRECIOS UNITARIOS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view="pageBreakPreview" zoomScaleNormal="120" zoomScaleSheetLayoutView="100" workbookViewId="0">
      <selection activeCell="L24" sqref="L24"/>
    </sheetView>
  </sheetViews>
  <sheetFormatPr baseColWidth="10" defaultColWidth="11.54296875" defaultRowHeight="12.5" x14ac:dyDescent="0.25"/>
  <cols>
    <col min="1" max="1" width="6.453125" style="114" customWidth="1"/>
    <col min="2" max="2" width="26.453125" style="114" customWidth="1"/>
    <col min="3" max="3" width="9" style="114" customWidth="1"/>
    <col min="4" max="4" width="15" style="114" customWidth="1"/>
    <col min="5" max="5" width="10" style="114" customWidth="1"/>
    <col min="6" max="6" width="15.54296875" style="114" customWidth="1"/>
    <col min="7" max="16384" width="11.54296875" style="114"/>
  </cols>
  <sheetData>
    <row r="1" spans="1:7" ht="39.65" customHeight="1" x14ac:dyDescent="0.25">
      <c r="A1" s="290" t="str">
        <f>+'PPTO  SISFV PÁEZ 56U'!A1</f>
        <v>CONSTRUCCIÓN DE PROYECTO PARA DAR SOLUCIÓN ENERGÉTICA SOSTENIBLE A COMUNIDADES EN LA ZONA RURAL DEL MUNICIPIO DE PÁEZ (56 Usuarios), DEPARTAMENTO DEL CAUCA</v>
      </c>
      <c r="B1" s="290"/>
      <c r="C1" s="290"/>
      <c r="D1" s="290"/>
      <c r="E1" s="290"/>
      <c r="F1" s="290"/>
    </row>
    <row r="3" spans="1:7" ht="13" x14ac:dyDescent="0.25">
      <c r="A3" s="291" t="s">
        <v>129</v>
      </c>
      <c r="B3" s="291"/>
      <c r="C3" s="291"/>
      <c r="D3" s="291"/>
      <c r="E3" s="291"/>
      <c r="F3" s="291"/>
    </row>
    <row r="4" spans="1:7" ht="26" x14ac:dyDescent="0.25">
      <c r="A4" s="144" t="s">
        <v>0</v>
      </c>
      <c r="B4" s="144" t="s">
        <v>130</v>
      </c>
      <c r="C4" s="144" t="s">
        <v>2</v>
      </c>
      <c r="D4" s="144" t="s">
        <v>131</v>
      </c>
      <c r="E4" s="145" t="s">
        <v>132</v>
      </c>
      <c r="F4" s="144" t="s">
        <v>133</v>
      </c>
    </row>
    <row r="5" spans="1:7" x14ac:dyDescent="0.25">
      <c r="A5" s="146">
        <v>1</v>
      </c>
      <c r="B5" s="147" t="s">
        <v>134</v>
      </c>
      <c r="C5" s="146" t="s">
        <v>83</v>
      </c>
      <c r="D5" s="148">
        <f>ROUND(3*1300000,0)</f>
        <v>3900000</v>
      </c>
      <c r="E5" s="149">
        <v>6</v>
      </c>
      <c r="F5" s="150">
        <f>D5*E5</f>
        <v>23400000</v>
      </c>
    </row>
    <row r="6" spans="1:7" x14ac:dyDescent="0.25">
      <c r="A6" s="146">
        <v>2</v>
      </c>
      <c r="B6" s="147" t="s">
        <v>135</v>
      </c>
      <c r="C6" s="146" t="s">
        <v>83</v>
      </c>
      <c r="D6" s="148">
        <f>ROUND(D5*1.0928,0)</f>
        <v>4261920</v>
      </c>
      <c r="E6" s="149">
        <v>12</v>
      </c>
      <c r="F6" s="150">
        <f>D6*E6</f>
        <v>51143040</v>
      </c>
    </row>
    <row r="7" spans="1:7" x14ac:dyDescent="0.25">
      <c r="A7" s="146">
        <v>3</v>
      </c>
      <c r="B7" s="147" t="s">
        <v>144</v>
      </c>
      <c r="C7" s="146" t="s">
        <v>83</v>
      </c>
      <c r="D7" s="148">
        <f>ROUND(D6*1.0928,0)</f>
        <v>4657426</v>
      </c>
      <c r="E7" s="149">
        <v>4</v>
      </c>
      <c r="F7" s="150">
        <f>D7*E7</f>
        <v>18629704</v>
      </c>
    </row>
    <row r="8" spans="1:7" ht="13" x14ac:dyDescent="0.25">
      <c r="A8" s="147"/>
      <c r="B8" s="292" t="s">
        <v>136</v>
      </c>
      <c r="C8" s="292"/>
      <c r="D8" s="292"/>
      <c r="E8" s="292"/>
      <c r="F8" s="151">
        <f>ROUND(19%*SUM(F5:F6),0)</f>
        <v>14163178</v>
      </c>
    </row>
    <row r="9" spans="1:7" ht="13" x14ac:dyDescent="0.25">
      <c r="A9" s="147"/>
      <c r="B9" s="292" t="s">
        <v>137</v>
      </c>
      <c r="C9" s="292"/>
      <c r="D9" s="292"/>
      <c r="E9" s="292"/>
      <c r="F9" s="152">
        <f>SUM(F5:F8)</f>
        <v>107335922</v>
      </c>
      <c r="G9" s="153" t="e">
        <f>+F9/'PPTO  SISFV PÁEZ 56U'!P27</f>
        <v>#DIV/0!</v>
      </c>
    </row>
  </sheetData>
  <mergeCells count="4">
    <mergeCell ref="A1:F1"/>
    <mergeCell ref="A3:F3"/>
    <mergeCell ref="B8:E8"/>
    <mergeCell ref="B9:E9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Z49"/>
  <sheetViews>
    <sheetView showGridLines="0" tabSelected="1" view="pageBreakPreview" zoomScale="55" zoomScaleNormal="55" zoomScaleSheetLayoutView="55" workbookViewId="0">
      <selection activeCell="L7" sqref="L7"/>
    </sheetView>
  </sheetViews>
  <sheetFormatPr baseColWidth="10" defaultColWidth="11.453125" defaultRowHeight="12.5" x14ac:dyDescent="0.25"/>
  <cols>
    <col min="1" max="1" width="6.453125" customWidth="1"/>
    <col min="2" max="2" width="61.81640625" customWidth="1"/>
    <col min="3" max="3" width="8.453125" customWidth="1"/>
    <col min="4" max="4" width="11" customWidth="1"/>
    <col min="5" max="5" width="21" customWidth="1"/>
    <col min="6" max="9" width="15.54296875" customWidth="1"/>
    <col min="10" max="10" width="17.81640625" customWidth="1"/>
    <col min="11" max="11" width="27.1796875" customWidth="1"/>
    <col min="12" max="12" width="23" customWidth="1"/>
    <col min="13" max="13" width="22.453125" customWidth="1"/>
    <col min="14" max="14" width="23" customWidth="1"/>
    <col min="15" max="15" width="19.1796875" customWidth="1"/>
    <col min="16" max="16" width="26.81640625" customWidth="1"/>
    <col min="17" max="17" width="23.453125" customWidth="1"/>
    <col min="18" max="18" width="7.81640625" customWidth="1"/>
    <col min="19" max="19" width="16.54296875" customWidth="1"/>
    <col min="20" max="20" width="11.453125" customWidth="1"/>
    <col min="21" max="21" width="17.54296875" customWidth="1"/>
    <col min="22" max="22" width="20" customWidth="1"/>
    <col min="23" max="23" width="14" customWidth="1"/>
    <col min="24" max="24" width="18.54296875" customWidth="1"/>
    <col min="26" max="26" width="15.54296875" bestFit="1" customWidth="1"/>
  </cols>
  <sheetData>
    <row r="1" spans="1:26" s="94" customFormat="1" ht="30" customHeight="1" x14ac:dyDescent="0.25">
      <c r="A1" s="241" t="s">
        <v>271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3"/>
    </row>
    <row r="2" spans="1:26" s="2" customFormat="1" ht="15" customHeight="1" x14ac:dyDescent="0.25">
      <c r="A2" s="244" t="s">
        <v>0</v>
      </c>
      <c r="B2" s="245" t="s">
        <v>1</v>
      </c>
      <c r="C2" s="245" t="s">
        <v>2</v>
      </c>
      <c r="D2" s="245" t="s">
        <v>3</v>
      </c>
      <c r="E2" s="246" t="s">
        <v>4</v>
      </c>
      <c r="F2" s="247"/>
      <c r="G2" s="247"/>
      <c r="H2" s="247"/>
      <c r="I2" s="247"/>
      <c r="J2" s="248"/>
      <c r="K2" s="249" t="s">
        <v>5</v>
      </c>
      <c r="L2" s="250"/>
      <c r="M2" s="250"/>
      <c r="N2" s="250"/>
      <c r="O2" s="250"/>
      <c r="P2" s="251"/>
    </row>
    <row r="3" spans="1:26" s="2" customFormat="1" ht="46.4" customHeight="1" x14ac:dyDescent="0.25">
      <c r="A3" s="244"/>
      <c r="B3" s="245"/>
      <c r="C3" s="245"/>
      <c r="D3" s="245"/>
      <c r="E3" s="191" t="s">
        <v>6</v>
      </c>
      <c r="F3" s="191" t="s">
        <v>7</v>
      </c>
      <c r="G3" s="191" t="s">
        <v>8</v>
      </c>
      <c r="H3" s="191" t="s">
        <v>142</v>
      </c>
      <c r="I3" s="191" t="s">
        <v>143</v>
      </c>
      <c r="J3" s="192" t="s">
        <v>9</v>
      </c>
      <c r="K3" s="191" t="s">
        <v>6</v>
      </c>
      <c r="L3" s="191" t="s">
        <v>7</v>
      </c>
      <c r="M3" s="191" t="s">
        <v>8</v>
      </c>
      <c r="N3" s="191" t="s">
        <v>142</v>
      </c>
      <c r="O3" s="191" t="s">
        <v>143</v>
      </c>
      <c r="P3" s="199" t="s">
        <v>10</v>
      </c>
      <c r="V3" s="205"/>
    </row>
    <row r="4" spans="1:26" s="98" customFormat="1" ht="28.4" customHeight="1" x14ac:dyDescent="0.25">
      <c r="A4" s="186"/>
      <c r="B4" s="258" t="s">
        <v>263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60"/>
    </row>
    <row r="5" spans="1:26" s="95" customFormat="1" ht="30" customHeight="1" x14ac:dyDescent="0.25">
      <c r="A5" s="187">
        <v>1</v>
      </c>
      <c r="B5" s="269" t="s">
        <v>84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1"/>
      <c r="R5" s="96"/>
      <c r="T5" s="96"/>
    </row>
    <row r="6" spans="1:26" s="95" customFormat="1" ht="30" customHeight="1" x14ac:dyDescent="0.25">
      <c r="A6" s="188" t="s">
        <v>11</v>
      </c>
      <c r="B6" s="6" t="s">
        <v>244</v>
      </c>
      <c r="C6" s="3" t="s">
        <v>12</v>
      </c>
      <c r="D6" s="110">
        <v>56</v>
      </c>
      <c r="E6" s="111">
        <f>'1.1'!E13</f>
        <v>0</v>
      </c>
      <c r="F6" s="111">
        <f>'1.1'!E20</f>
        <v>0</v>
      </c>
      <c r="G6" s="111" t="e">
        <f>'1.1'!E26</f>
        <v>#DIV/0!</v>
      </c>
      <c r="H6" s="111">
        <f>+'1.1'!E30</f>
        <v>0</v>
      </c>
      <c r="I6" s="111">
        <f>+'1.1'!E31</f>
        <v>0</v>
      </c>
      <c r="J6" s="111" t="e">
        <f>SUM(E6:I6)</f>
        <v>#DIV/0!</v>
      </c>
      <c r="K6" s="111">
        <f t="shared" ref="K6:K20" si="0">D6*E6</f>
        <v>0</v>
      </c>
      <c r="L6" s="111">
        <f t="shared" ref="L6:L20" si="1">D6*F6</f>
        <v>0</v>
      </c>
      <c r="M6" s="111" t="e">
        <f t="shared" ref="M6:M20" si="2">D6*G6</f>
        <v>#DIV/0!</v>
      </c>
      <c r="N6" s="111">
        <f t="shared" ref="N6:N20" si="3">D6*H6</f>
        <v>0</v>
      </c>
      <c r="O6" s="111">
        <f>D6*I6</f>
        <v>0</v>
      </c>
      <c r="P6" s="175" t="e">
        <f>ROUND(D6*J6,0)</f>
        <v>#DIV/0!</v>
      </c>
      <c r="Q6" s="96" t="s">
        <v>237</v>
      </c>
      <c r="S6" s="206"/>
      <c r="U6" s="206"/>
      <c r="V6" s="207"/>
    </row>
    <row r="7" spans="1:26" s="95" customFormat="1" ht="119.5" customHeight="1" x14ac:dyDescent="0.25">
      <c r="A7" s="188">
        <v>1.2</v>
      </c>
      <c r="B7" s="6" t="s">
        <v>151</v>
      </c>
      <c r="C7" s="3" t="s">
        <v>12</v>
      </c>
      <c r="D7" s="110">
        <f>+D6</f>
        <v>56</v>
      </c>
      <c r="E7" s="111">
        <f>'1.2'!F14</f>
        <v>0</v>
      </c>
      <c r="F7" s="111" t="e">
        <f>+'1.2'!F21</f>
        <v>#DIV/0!</v>
      </c>
      <c r="G7" s="111">
        <f>+'1.2'!F28</f>
        <v>0</v>
      </c>
      <c r="H7" s="111" t="e">
        <f>+'1.2'!F32</f>
        <v>#DIV/0!</v>
      </c>
      <c r="I7" s="111" t="e">
        <f>+'1.2'!F33</f>
        <v>#DIV/0!</v>
      </c>
      <c r="J7" s="111" t="e">
        <f>SUM(E7:I7)</f>
        <v>#DIV/0!</v>
      </c>
      <c r="K7" s="111">
        <f>D7*E7</f>
        <v>0</v>
      </c>
      <c r="L7" s="111" t="e">
        <f>D7*F7</f>
        <v>#DIV/0!</v>
      </c>
      <c r="M7" s="111">
        <f>D7*G7</f>
        <v>0</v>
      </c>
      <c r="N7" s="111" t="e">
        <f>D7*H7</f>
        <v>#DIV/0!</v>
      </c>
      <c r="O7" s="111" t="e">
        <f>D7*I7</f>
        <v>#DIV/0!</v>
      </c>
      <c r="P7" s="175" t="e">
        <f>ROUND(D7*J7,P88)</f>
        <v>#DIV/0!</v>
      </c>
      <c r="Q7" s="226" t="s">
        <v>237</v>
      </c>
      <c r="S7" s="206"/>
      <c r="U7" s="206"/>
      <c r="V7" s="207"/>
      <c r="W7" s="206"/>
      <c r="X7" s="206"/>
      <c r="Z7" s="208"/>
    </row>
    <row r="8" spans="1:26" s="95" customFormat="1" ht="105.5" customHeight="1" x14ac:dyDescent="0.25">
      <c r="A8" s="188">
        <v>1.3</v>
      </c>
      <c r="B8" s="6" t="s">
        <v>238</v>
      </c>
      <c r="C8" s="3" t="s">
        <v>12</v>
      </c>
      <c r="D8" s="110">
        <f>+D7</f>
        <v>56</v>
      </c>
      <c r="E8" s="111">
        <f>+'1.3'!F18</f>
        <v>0</v>
      </c>
      <c r="F8" s="111" t="e">
        <f>+'1.3'!F25</f>
        <v>#DIV/0!</v>
      </c>
      <c r="G8" s="111">
        <f>+'1.3'!F32</f>
        <v>0</v>
      </c>
      <c r="H8" s="111" t="e">
        <f>+'1.3'!F36</f>
        <v>#DIV/0!</v>
      </c>
      <c r="I8" s="111" t="e">
        <f>+'1.3'!F37</f>
        <v>#DIV/0!</v>
      </c>
      <c r="J8" s="111" t="e">
        <f>SUM(E8:I8)</f>
        <v>#DIV/0!</v>
      </c>
      <c r="K8" s="111">
        <f>D8*E8</f>
        <v>0</v>
      </c>
      <c r="L8" s="111" t="e">
        <f>D8*F8</f>
        <v>#DIV/0!</v>
      </c>
      <c r="M8" s="111">
        <f>D8*G8</f>
        <v>0</v>
      </c>
      <c r="N8" s="111" t="e">
        <f>D8*H8</f>
        <v>#DIV/0!</v>
      </c>
      <c r="O8" s="111" t="e">
        <f>D8*I8</f>
        <v>#DIV/0!</v>
      </c>
      <c r="P8" s="175" t="e">
        <f>ROUND(D8*J8,P89)</f>
        <v>#DIV/0!</v>
      </c>
      <c r="Q8" s="96" t="s">
        <v>237</v>
      </c>
      <c r="S8" s="206"/>
      <c r="U8" s="206"/>
      <c r="V8" s="207"/>
      <c r="W8" s="206"/>
      <c r="X8" s="206"/>
      <c r="Z8" s="208"/>
    </row>
    <row r="9" spans="1:26" s="95" customFormat="1" ht="219" customHeight="1" x14ac:dyDescent="0.25">
      <c r="A9" s="188">
        <v>1.4</v>
      </c>
      <c r="B9" s="6" t="s">
        <v>152</v>
      </c>
      <c r="C9" s="3" t="s">
        <v>12</v>
      </c>
      <c r="D9" s="110">
        <f>+D7</f>
        <v>56</v>
      </c>
      <c r="E9" s="111">
        <f>'1.4'!F25</f>
        <v>0</v>
      </c>
      <c r="F9" s="111" t="e">
        <f>'1.4'!F32</f>
        <v>#DIV/0!</v>
      </c>
      <c r="G9" s="111">
        <f>'1.4'!F39</f>
        <v>0</v>
      </c>
      <c r="H9" s="111" t="e">
        <f>+'1.4'!F43</f>
        <v>#DIV/0!</v>
      </c>
      <c r="I9" s="111" t="e">
        <f>+'1.4'!F44</f>
        <v>#DIV/0!</v>
      </c>
      <c r="J9" s="111" t="e">
        <f>SUM(E9:I9)</f>
        <v>#DIV/0!</v>
      </c>
      <c r="K9" s="111">
        <f t="shared" ref="K9:K10" si="4">D9*E9</f>
        <v>0</v>
      </c>
      <c r="L9" s="111" t="e">
        <f t="shared" ref="L9:L10" si="5">D9*F9</f>
        <v>#DIV/0!</v>
      </c>
      <c r="M9" s="111">
        <f t="shared" ref="M9:M10" si="6">D9*G9</f>
        <v>0</v>
      </c>
      <c r="N9" s="111" t="e">
        <f t="shared" ref="N9:N10" si="7">D9*H9</f>
        <v>#DIV/0!</v>
      </c>
      <c r="O9" s="111" t="e">
        <f t="shared" ref="O9:O20" si="8">D9*I9</f>
        <v>#DIV/0!</v>
      </c>
      <c r="P9" s="175" t="e">
        <f>ROUND(D9*J9,0)</f>
        <v>#DIV/0!</v>
      </c>
      <c r="Q9" s="96" t="s">
        <v>237</v>
      </c>
      <c r="S9" s="206"/>
      <c r="U9" s="206"/>
      <c r="V9" s="207"/>
      <c r="W9" s="206"/>
      <c r="X9" s="209"/>
      <c r="Z9" s="208"/>
    </row>
    <row r="10" spans="1:26" s="95" customFormat="1" ht="72" customHeight="1" x14ac:dyDescent="0.25">
      <c r="A10" s="188">
        <v>1.5</v>
      </c>
      <c r="B10" s="6" t="s">
        <v>153</v>
      </c>
      <c r="C10" s="3" t="s">
        <v>12</v>
      </c>
      <c r="D10" s="110">
        <f>+D9</f>
        <v>56</v>
      </c>
      <c r="E10" s="111">
        <f>'1.5'!F11</f>
        <v>0</v>
      </c>
      <c r="F10" s="111" t="e">
        <f>'1.5'!F18</f>
        <v>#DIV/0!</v>
      </c>
      <c r="G10" s="111">
        <f>'1.5'!F25</f>
        <v>0</v>
      </c>
      <c r="H10" s="111" t="e">
        <f>+'1.5'!F29</f>
        <v>#DIV/0!</v>
      </c>
      <c r="I10" s="111" t="e">
        <f>+'1.5'!F30</f>
        <v>#DIV/0!</v>
      </c>
      <c r="J10" s="111" t="e">
        <f t="shared" ref="J10:J20" si="9">SUM(E10:I10)</f>
        <v>#DIV/0!</v>
      </c>
      <c r="K10" s="111">
        <f t="shared" si="4"/>
        <v>0</v>
      </c>
      <c r="L10" s="111" t="e">
        <f t="shared" si="5"/>
        <v>#DIV/0!</v>
      </c>
      <c r="M10" s="111">
        <f t="shared" si="6"/>
        <v>0</v>
      </c>
      <c r="N10" s="111" t="e">
        <f t="shared" si="7"/>
        <v>#DIV/0!</v>
      </c>
      <c r="O10" s="111" t="e">
        <f t="shared" si="8"/>
        <v>#DIV/0!</v>
      </c>
      <c r="P10" s="175" t="e">
        <f>ROUND(D10*J10,0)</f>
        <v>#DIV/0!</v>
      </c>
      <c r="Q10" s="96" t="s">
        <v>237</v>
      </c>
      <c r="S10" s="206"/>
      <c r="U10" s="206"/>
      <c r="V10" s="207"/>
      <c r="W10" s="206"/>
      <c r="X10" s="209"/>
      <c r="Z10" s="208"/>
    </row>
    <row r="11" spans="1:26" s="95" customFormat="1" ht="46.4" customHeight="1" x14ac:dyDescent="0.25">
      <c r="A11" s="188">
        <v>1.6</v>
      </c>
      <c r="B11" s="6" t="s">
        <v>154</v>
      </c>
      <c r="C11" s="3" t="s">
        <v>12</v>
      </c>
      <c r="D11" s="110">
        <f t="shared" ref="D11:D12" si="10">+D10</f>
        <v>56</v>
      </c>
      <c r="E11" s="111">
        <f>'1.6'!F12</f>
        <v>0</v>
      </c>
      <c r="F11" s="111" t="e">
        <f>'1.6'!F19</f>
        <v>#DIV/0!</v>
      </c>
      <c r="G11" s="111">
        <f>'1.6'!F26</f>
        <v>0</v>
      </c>
      <c r="H11" s="111" t="e">
        <f>+'1.6'!F30</f>
        <v>#DIV/0!</v>
      </c>
      <c r="I11" s="111" t="e">
        <f>+'1.6'!F31</f>
        <v>#DIV/0!</v>
      </c>
      <c r="J11" s="111" t="e">
        <f t="shared" si="9"/>
        <v>#DIV/0!</v>
      </c>
      <c r="K11" s="111">
        <f t="shared" si="0"/>
        <v>0</v>
      </c>
      <c r="L11" s="111" t="e">
        <f t="shared" si="1"/>
        <v>#DIV/0!</v>
      </c>
      <c r="M11" s="111">
        <f t="shared" si="2"/>
        <v>0</v>
      </c>
      <c r="N11" s="111" t="e">
        <f t="shared" si="3"/>
        <v>#DIV/0!</v>
      </c>
      <c r="O11" s="111" t="e">
        <f t="shared" si="8"/>
        <v>#DIV/0!</v>
      </c>
      <c r="P11" s="175" t="e">
        <f>ROUND(D11*J11,0)</f>
        <v>#DIV/0!</v>
      </c>
      <c r="Q11" s="226" t="s">
        <v>237</v>
      </c>
      <c r="S11" s="206"/>
      <c r="U11" s="206"/>
      <c r="V11" s="207"/>
      <c r="W11" s="206"/>
      <c r="X11" s="209"/>
      <c r="Z11" s="208"/>
    </row>
    <row r="12" spans="1:26" s="95" customFormat="1" ht="59.5" customHeight="1" x14ac:dyDescent="0.25">
      <c r="A12" s="188">
        <v>1.7</v>
      </c>
      <c r="B12" s="6" t="s">
        <v>155</v>
      </c>
      <c r="C12" s="3" t="s">
        <v>12</v>
      </c>
      <c r="D12" s="110">
        <f t="shared" si="10"/>
        <v>56</v>
      </c>
      <c r="E12" s="111">
        <f>+'1.7'!F11</f>
        <v>0</v>
      </c>
      <c r="F12" s="111" t="e">
        <f>+'1.7'!F18</f>
        <v>#DIV/0!</v>
      </c>
      <c r="G12" s="111">
        <f>+'1.7'!F25</f>
        <v>0</v>
      </c>
      <c r="H12" s="111" t="e">
        <f>+'1.7'!F29</f>
        <v>#DIV/0!</v>
      </c>
      <c r="I12" s="111" t="e">
        <f>+'1.7'!F30</f>
        <v>#DIV/0!</v>
      </c>
      <c r="J12" s="111" t="e">
        <f t="shared" si="9"/>
        <v>#DIV/0!</v>
      </c>
      <c r="K12" s="111">
        <f t="shared" si="0"/>
        <v>0</v>
      </c>
      <c r="L12" s="111" t="e">
        <f t="shared" si="1"/>
        <v>#DIV/0!</v>
      </c>
      <c r="M12" s="111">
        <f t="shared" si="2"/>
        <v>0</v>
      </c>
      <c r="N12" s="111" t="e">
        <f t="shared" si="3"/>
        <v>#DIV/0!</v>
      </c>
      <c r="O12" s="111" t="e">
        <f t="shared" si="8"/>
        <v>#DIV/0!</v>
      </c>
      <c r="P12" s="175" t="e">
        <f>ROUND(D12*J12,0)</f>
        <v>#DIV/0!</v>
      </c>
      <c r="Q12" s="96" t="s">
        <v>237</v>
      </c>
      <c r="S12" s="206"/>
      <c r="U12" s="206"/>
      <c r="V12" s="207"/>
      <c r="W12" s="206"/>
      <c r="X12" s="209"/>
      <c r="Z12" s="208"/>
    </row>
    <row r="13" spans="1:26" s="95" customFormat="1" ht="62" customHeight="1" x14ac:dyDescent="0.25">
      <c r="A13" s="188">
        <v>1.8</v>
      </c>
      <c r="B13" s="6" t="s">
        <v>264</v>
      </c>
      <c r="C13" s="3" t="s">
        <v>12</v>
      </c>
      <c r="D13" s="110">
        <f>+D12</f>
        <v>56</v>
      </c>
      <c r="E13" s="111">
        <f>+'1.8'!F16</f>
        <v>0</v>
      </c>
      <c r="F13" s="111" t="e">
        <f>+'1.8'!F23</f>
        <v>#DIV/0!</v>
      </c>
      <c r="G13" s="111">
        <f>+'1.8'!F30</f>
        <v>0</v>
      </c>
      <c r="H13" s="111" t="e">
        <f>+'1.8'!F34</f>
        <v>#DIV/0!</v>
      </c>
      <c r="I13" s="111" t="e">
        <f>+'1.8'!F35</f>
        <v>#DIV/0!</v>
      </c>
      <c r="J13" s="111" t="e">
        <f t="shared" si="9"/>
        <v>#DIV/0!</v>
      </c>
      <c r="K13" s="111">
        <f t="shared" si="0"/>
        <v>0</v>
      </c>
      <c r="L13" s="111" t="e">
        <f t="shared" si="1"/>
        <v>#DIV/0!</v>
      </c>
      <c r="M13" s="111">
        <f t="shared" si="2"/>
        <v>0</v>
      </c>
      <c r="N13" s="111" t="e">
        <f t="shared" si="3"/>
        <v>#DIV/0!</v>
      </c>
      <c r="O13" s="111" t="e">
        <f t="shared" si="8"/>
        <v>#DIV/0!</v>
      </c>
      <c r="P13" s="175" t="e">
        <f>ROUND(D13*J13,0)</f>
        <v>#DIV/0!</v>
      </c>
      <c r="Q13" s="96" t="s">
        <v>237</v>
      </c>
      <c r="S13" s="206"/>
      <c r="U13" s="206"/>
      <c r="V13" s="207"/>
      <c r="W13" s="206"/>
      <c r="X13" s="209"/>
      <c r="Z13" s="208"/>
    </row>
    <row r="14" spans="1:26" s="95" customFormat="1" ht="52.4" customHeight="1" x14ac:dyDescent="0.25">
      <c r="A14" s="187">
        <v>2</v>
      </c>
      <c r="B14" s="218" t="s">
        <v>156</v>
      </c>
      <c r="C14" s="215"/>
      <c r="D14" s="216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S14" s="206"/>
      <c r="U14" s="206"/>
      <c r="V14" s="207"/>
      <c r="W14" s="206"/>
      <c r="X14" s="209"/>
      <c r="Z14" s="208"/>
    </row>
    <row r="15" spans="1:26" s="95" customFormat="1" ht="64" customHeight="1" x14ac:dyDescent="0.25">
      <c r="A15" s="188">
        <v>2.1</v>
      </c>
      <c r="B15" s="214" t="s">
        <v>239</v>
      </c>
      <c r="C15" s="3" t="s">
        <v>12</v>
      </c>
      <c r="D15" s="110">
        <v>56</v>
      </c>
      <c r="E15" s="111">
        <f>+'2.1'!F28</f>
        <v>0</v>
      </c>
      <c r="F15" s="111" t="e">
        <f>+'2.1'!F35</f>
        <v>#DIV/0!</v>
      </c>
      <c r="G15" s="111">
        <f>+'2.1'!F42</f>
        <v>0</v>
      </c>
      <c r="H15" s="111" t="e">
        <f>+'2.1'!F46</f>
        <v>#DIV/0!</v>
      </c>
      <c r="I15" s="111" t="e">
        <f>+'2.1'!F47</f>
        <v>#DIV/0!</v>
      </c>
      <c r="J15" s="111" t="e">
        <f t="shared" ref="J15" si="11">SUM(E15:I15)</f>
        <v>#DIV/0!</v>
      </c>
      <c r="K15" s="111">
        <f t="shared" ref="K15" si="12">D15*E15</f>
        <v>0</v>
      </c>
      <c r="L15" s="111" t="e">
        <f t="shared" ref="L15" si="13">D15*F15</f>
        <v>#DIV/0!</v>
      </c>
      <c r="M15" s="111">
        <f t="shared" ref="M15" si="14">D15*G15</f>
        <v>0</v>
      </c>
      <c r="N15" s="111" t="e">
        <f t="shared" ref="N15" si="15">D15*H15</f>
        <v>#DIV/0!</v>
      </c>
      <c r="O15" s="111" t="e">
        <f t="shared" ref="O15" si="16">D15*I15</f>
        <v>#DIV/0!</v>
      </c>
      <c r="P15" s="111" t="e">
        <f>ROUND(D15*J15,0)</f>
        <v>#DIV/0!</v>
      </c>
      <c r="Q15" s="96" t="s">
        <v>237</v>
      </c>
      <c r="S15" s="206"/>
      <c r="U15" s="206"/>
      <c r="V15" s="207"/>
      <c r="W15" s="206"/>
      <c r="X15" s="209"/>
      <c r="Z15" s="208"/>
    </row>
    <row r="16" spans="1:26" s="95" customFormat="1" ht="64" customHeight="1" x14ac:dyDescent="0.25">
      <c r="A16" s="3">
        <v>2.2000000000000002</v>
      </c>
      <c r="B16" s="6" t="s">
        <v>240</v>
      </c>
      <c r="C16" s="3" t="s">
        <v>12</v>
      </c>
      <c r="D16" s="110">
        <v>56</v>
      </c>
      <c r="E16" s="111">
        <f>+'2.2'!F13</f>
        <v>0</v>
      </c>
      <c r="F16" s="111" t="e">
        <f>+'2.2'!F20</f>
        <v>#DIV/0!</v>
      </c>
      <c r="G16" s="111">
        <f>+'2.2'!F27</f>
        <v>0</v>
      </c>
      <c r="H16" s="111" t="e">
        <f>+'2.2'!F32</f>
        <v>#DIV/0!</v>
      </c>
      <c r="I16" s="111">
        <f>+'2.2'!F33</f>
        <v>0</v>
      </c>
      <c r="J16" s="111" t="e">
        <f t="shared" ref="J16" si="17">SUM(E16:I16)</f>
        <v>#DIV/0!</v>
      </c>
      <c r="K16" s="111">
        <f t="shared" ref="K16" si="18">D16*E16</f>
        <v>0</v>
      </c>
      <c r="L16" s="111" t="e">
        <f t="shared" ref="L16" si="19">D16*F16</f>
        <v>#DIV/0!</v>
      </c>
      <c r="M16" s="111">
        <f t="shared" ref="M16" si="20">D16*G16</f>
        <v>0</v>
      </c>
      <c r="N16" s="111" t="e">
        <f t="shared" ref="N16" si="21">D16*H16</f>
        <v>#DIV/0!</v>
      </c>
      <c r="O16" s="111">
        <f t="shared" ref="O16" si="22">D16*I16</f>
        <v>0</v>
      </c>
      <c r="P16" s="111" t="e">
        <f>ROUND(D16*J16,0)</f>
        <v>#DIV/0!</v>
      </c>
      <c r="Q16" s="96" t="s">
        <v>237</v>
      </c>
      <c r="S16" s="206"/>
      <c r="U16" s="206"/>
      <c r="V16" s="207"/>
      <c r="W16" s="206"/>
      <c r="X16" s="209"/>
      <c r="Z16" s="208"/>
    </row>
    <row r="17" spans="1:26" s="95" customFormat="1" ht="30" customHeight="1" x14ac:dyDescent="0.25">
      <c r="A17" s="187">
        <v>3</v>
      </c>
      <c r="B17" s="269" t="s">
        <v>85</v>
      </c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1"/>
      <c r="S17" s="206"/>
      <c r="U17" s="206"/>
      <c r="W17" s="206"/>
      <c r="Z17" s="208"/>
    </row>
    <row r="18" spans="1:26" s="95" customFormat="1" ht="45" customHeight="1" x14ac:dyDescent="0.25">
      <c r="A18" s="188">
        <v>3.1</v>
      </c>
      <c r="B18" s="6" t="s">
        <v>241</v>
      </c>
      <c r="C18" s="3" t="s">
        <v>12</v>
      </c>
      <c r="D18" s="110">
        <v>56</v>
      </c>
      <c r="E18" s="111">
        <f>'3.1'!F23</f>
        <v>0</v>
      </c>
      <c r="F18" s="111" t="e">
        <f>'3.1'!F30</f>
        <v>#DIV/0!</v>
      </c>
      <c r="G18" s="111">
        <f>'3.1'!F37</f>
        <v>0</v>
      </c>
      <c r="H18" s="111" t="e">
        <f>+'3.1'!F41</f>
        <v>#DIV/0!</v>
      </c>
      <c r="I18" s="111" t="e">
        <f>+'3.1'!F42</f>
        <v>#DIV/0!</v>
      </c>
      <c r="J18" s="111" t="e">
        <f>SUM(E18:I18)</f>
        <v>#DIV/0!</v>
      </c>
      <c r="K18" s="111">
        <f>D18*E18</f>
        <v>0</v>
      </c>
      <c r="L18" s="111" t="e">
        <f>D18*F18</f>
        <v>#DIV/0!</v>
      </c>
      <c r="M18" s="111">
        <f>D18*G18</f>
        <v>0</v>
      </c>
      <c r="N18" s="111" t="e">
        <f>D18*H18</f>
        <v>#DIV/0!</v>
      </c>
      <c r="O18" s="111" t="e">
        <f>D18*I18</f>
        <v>#DIV/0!</v>
      </c>
      <c r="P18" s="175" t="e">
        <f>ROUND(D18*J18,0)</f>
        <v>#DIV/0!</v>
      </c>
      <c r="Q18" s="96" t="s">
        <v>237</v>
      </c>
      <c r="S18" s="206"/>
      <c r="U18" s="206"/>
      <c r="V18" s="207"/>
      <c r="W18" s="206"/>
      <c r="Z18" s="208"/>
    </row>
    <row r="19" spans="1:26" s="95" customFormat="1" ht="30" customHeight="1" x14ac:dyDescent="0.25">
      <c r="A19" s="187">
        <v>4</v>
      </c>
      <c r="B19" s="269" t="s">
        <v>86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1"/>
      <c r="S19" s="206"/>
      <c r="U19" s="206"/>
      <c r="W19" s="206"/>
      <c r="Z19" s="208"/>
    </row>
    <row r="20" spans="1:26" s="95" customFormat="1" ht="60.5" customHeight="1" x14ac:dyDescent="0.25">
      <c r="A20" s="188" t="s">
        <v>141</v>
      </c>
      <c r="B20" s="6" t="s">
        <v>265</v>
      </c>
      <c r="C20" s="3" t="s">
        <v>12</v>
      </c>
      <c r="D20" s="110">
        <v>56</v>
      </c>
      <c r="E20" s="111">
        <f>'4.1'!F25</f>
        <v>0</v>
      </c>
      <c r="F20" s="111" t="e">
        <f>'4.1'!F32</f>
        <v>#DIV/0!</v>
      </c>
      <c r="G20" s="111">
        <f>'4.1'!F39</f>
        <v>0</v>
      </c>
      <c r="H20" s="111" t="e">
        <f>+'4.1'!F43</f>
        <v>#DIV/0!</v>
      </c>
      <c r="I20" s="111" t="e">
        <f>+'4.1'!F44</f>
        <v>#DIV/0!</v>
      </c>
      <c r="J20" s="111" t="e">
        <f t="shared" si="9"/>
        <v>#DIV/0!</v>
      </c>
      <c r="K20" s="111">
        <f t="shared" si="0"/>
        <v>0</v>
      </c>
      <c r="L20" s="111" t="e">
        <f t="shared" si="1"/>
        <v>#DIV/0!</v>
      </c>
      <c r="M20" s="111">
        <f t="shared" si="2"/>
        <v>0</v>
      </c>
      <c r="N20" s="111" t="e">
        <f t="shared" si="3"/>
        <v>#DIV/0!</v>
      </c>
      <c r="O20" s="111" t="e">
        <f t="shared" si="8"/>
        <v>#DIV/0!</v>
      </c>
      <c r="P20" s="175" t="e">
        <f>ROUND(D20*J20,0)</f>
        <v>#DIV/0!</v>
      </c>
      <c r="Q20" s="96" t="s">
        <v>237</v>
      </c>
      <c r="S20" s="206"/>
      <c r="U20" s="206"/>
      <c r="V20" s="207"/>
      <c r="W20" s="206"/>
      <c r="X20" s="206"/>
      <c r="Z20" s="208"/>
    </row>
    <row r="21" spans="1:26" s="95" customFormat="1" ht="18" customHeight="1" x14ac:dyDescent="0.25">
      <c r="A21" s="261" t="s">
        <v>24</v>
      </c>
      <c r="B21" s="262"/>
      <c r="C21" s="262"/>
      <c r="D21" s="262"/>
      <c r="E21" s="262"/>
      <c r="F21" s="262"/>
      <c r="G21" s="262"/>
      <c r="H21" s="262"/>
      <c r="I21" s="262"/>
      <c r="J21" s="263"/>
      <c r="K21" s="45">
        <f t="shared" ref="K21:P21" si="23">ROUND(SUM(K6:K20),0)</f>
        <v>0</v>
      </c>
      <c r="L21" s="45" t="e">
        <f t="shared" si="23"/>
        <v>#DIV/0!</v>
      </c>
      <c r="M21" s="45" t="e">
        <f t="shared" si="23"/>
        <v>#DIV/0!</v>
      </c>
      <c r="N21" s="45" t="e">
        <f t="shared" si="23"/>
        <v>#DIV/0!</v>
      </c>
      <c r="O21" s="45" t="e">
        <f t="shared" si="23"/>
        <v>#DIV/0!</v>
      </c>
      <c r="P21" s="200" t="e">
        <f t="shared" si="23"/>
        <v>#DIV/0!</v>
      </c>
      <c r="S21" s="206"/>
      <c r="U21" s="206"/>
      <c r="V21" s="207"/>
      <c r="W21" s="206"/>
    </row>
    <row r="22" spans="1:26" s="95" customFormat="1" ht="18" customHeight="1" x14ac:dyDescent="0.25">
      <c r="A22" s="264" t="s">
        <v>25</v>
      </c>
      <c r="B22" s="267"/>
      <c r="C22" s="267"/>
      <c r="D22" s="267"/>
      <c r="E22" s="267"/>
      <c r="F22" s="267"/>
      <c r="G22" s="267"/>
      <c r="H22" s="267"/>
      <c r="I22" s="268"/>
      <c r="J22" s="174"/>
      <c r="K22" s="7"/>
      <c r="L22" s="7"/>
      <c r="M22" s="7"/>
      <c r="N22" s="7"/>
      <c r="O22" s="7"/>
      <c r="P22" s="228"/>
      <c r="R22" s="210"/>
      <c r="W22" s="206"/>
    </row>
    <row r="23" spans="1:26" s="95" customFormat="1" ht="18" customHeight="1" x14ac:dyDescent="0.25">
      <c r="A23" s="264" t="s">
        <v>26</v>
      </c>
      <c r="B23" s="267"/>
      <c r="C23" s="267"/>
      <c r="D23" s="267"/>
      <c r="E23" s="267"/>
      <c r="F23" s="267"/>
      <c r="G23" s="267"/>
      <c r="H23" s="267"/>
      <c r="I23" s="268"/>
      <c r="J23" s="174"/>
      <c r="K23" s="7"/>
      <c r="L23" s="7"/>
      <c r="M23" s="7"/>
      <c r="N23" s="7"/>
      <c r="O23" s="7"/>
      <c r="P23" s="228"/>
    </row>
    <row r="24" spans="1:26" s="95" customFormat="1" ht="18" customHeight="1" x14ac:dyDescent="0.25">
      <c r="A24" s="264" t="s">
        <v>27</v>
      </c>
      <c r="B24" s="267"/>
      <c r="C24" s="267"/>
      <c r="D24" s="267"/>
      <c r="E24" s="267"/>
      <c r="F24" s="267"/>
      <c r="G24" s="267"/>
      <c r="H24" s="267"/>
      <c r="I24" s="268"/>
      <c r="J24" s="174"/>
      <c r="K24" s="7"/>
      <c r="L24" s="7"/>
      <c r="M24" s="7"/>
      <c r="N24" s="7"/>
      <c r="O24" s="7"/>
      <c r="P24" s="228"/>
    </row>
    <row r="25" spans="1:26" s="95" customFormat="1" ht="18" customHeight="1" x14ac:dyDescent="0.25">
      <c r="A25" s="264" t="s">
        <v>138</v>
      </c>
      <c r="B25" s="267"/>
      <c r="C25" s="267"/>
      <c r="D25" s="267"/>
      <c r="E25" s="267"/>
      <c r="F25" s="267"/>
      <c r="G25" s="267"/>
      <c r="H25" s="267"/>
      <c r="I25" s="268"/>
      <c r="J25" s="227">
        <v>0.19</v>
      </c>
      <c r="K25" s="7"/>
      <c r="L25" s="7"/>
      <c r="M25" s="7"/>
      <c r="N25" s="7"/>
      <c r="O25" s="7"/>
      <c r="P25" s="201"/>
    </row>
    <row r="26" spans="1:26" s="95" customFormat="1" ht="18" customHeight="1" x14ac:dyDescent="0.25">
      <c r="A26" s="261" t="s">
        <v>28</v>
      </c>
      <c r="B26" s="262"/>
      <c r="C26" s="262"/>
      <c r="D26" s="262"/>
      <c r="E26" s="262"/>
      <c r="F26" s="262"/>
      <c r="G26" s="262"/>
      <c r="H26" s="262"/>
      <c r="I26" s="263"/>
      <c r="J26" s="229"/>
      <c r="K26" s="45"/>
      <c r="L26" s="45"/>
      <c r="M26" s="45"/>
      <c r="N26" s="45"/>
      <c r="O26" s="45"/>
      <c r="P26" s="230"/>
      <c r="Q26" s="211"/>
    </row>
    <row r="27" spans="1:26" s="95" customFormat="1" ht="18" customHeight="1" x14ac:dyDescent="0.25">
      <c r="A27" s="252" t="s">
        <v>29</v>
      </c>
      <c r="B27" s="253"/>
      <c r="C27" s="253"/>
      <c r="D27" s="253"/>
      <c r="E27" s="253"/>
      <c r="F27" s="253"/>
      <c r="G27" s="253"/>
      <c r="H27" s="253"/>
      <c r="I27" s="253"/>
      <c r="J27" s="254"/>
      <c r="K27" s="44"/>
      <c r="L27" s="44"/>
      <c r="M27" s="44"/>
      <c r="N27" s="44"/>
      <c r="O27" s="44"/>
      <c r="P27" s="202"/>
      <c r="Q27" s="211"/>
      <c r="R27" s="208"/>
    </row>
    <row r="28" spans="1:26" s="95" customFormat="1" ht="18" customHeight="1" x14ac:dyDescent="0.25">
      <c r="A28" s="264" t="s">
        <v>242</v>
      </c>
      <c r="B28" s="265"/>
      <c r="C28" s="265"/>
      <c r="D28" s="265"/>
      <c r="E28" s="265"/>
      <c r="F28" s="265"/>
      <c r="G28" s="265"/>
      <c r="H28" s="265"/>
      <c r="I28" s="265"/>
      <c r="J28" s="7"/>
      <c r="K28" s="7"/>
      <c r="L28" s="7"/>
      <c r="M28" s="7"/>
      <c r="N28" s="7"/>
      <c r="O28" s="7"/>
      <c r="P28" s="201"/>
      <c r="Q28" s="211"/>
      <c r="R28" s="208"/>
    </row>
    <row r="29" spans="1:26" s="95" customFormat="1" ht="18" customHeight="1" x14ac:dyDescent="0.25">
      <c r="A29" s="264" t="s">
        <v>243</v>
      </c>
      <c r="B29" s="265"/>
      <c r="C29" s="265"/>
      <c r="D29" s="265"/>
      <c r="E29" s="265"/>
      <c r="F29" s="265"/>
      <c r="G29" s="265"/>
      <c r="H29" s="265"/>
      <c r="I29" s="266"/>
      <c r="J29" s="7"/>
      <c r="K29" s="7"/>
      <c r="L29" s="7"/>
      <c r="M29" s="7"/>
      <c r="N29" s="7"/>
      <c r="O29" s="7"/>
      <c r="P29" s="201"/>
      <c r="Q29" s="211"/>
      <c r="R29" s="208"/>
    </row>
    <row r="30" spans="1:26" s="96" customFormat="1" ht="18" customHeight="1" x14ac:dyDescent="0.25">
      <c r="A30" s="255" t="s">
        <v>30</v>
      </c>
      <c r="B30" s="256"/>
      <c r="C30" s="256"/>
      <c r="D30" s="256"/>
      <c r="E30" s="256"/>
      <c r="F30" s="256"/>
      <c r="G30" s="256"/>
      <c r="H30" s="256"/>
      <c r="I30" s="257"/>
      <c r="J30" s="5"/>
      <c r="K30" s="5"/>
      <c r="L30" s="5"/>
      <c r="M30" s="5"/>
      <c r="N30" s="5"/>
      <c r="O30" s="5"/>
      <c r="P30" s="203"/>
      <c r="Q30" s="212"/>
    </row>
    <row r="31" spans="1:26" s="96" customFormat="1" ht="18" customHeight="1" x14ac:dyDescent="0.25">
      <c r="A31" s="235" t="s">
        <v>31</v>
      </c>
      <c r="B31" s="236"/>
      <c r="C31" s="236"/>
      <c r="D31" s="236"/>
      <c r="E31" s="236"/>
      <c r="F31" s="236"/>
      <c r="G31" s="236"/>
      <c r="H31" s="236"/>
      <c r="I31" s="237"/>
      <c r="J31" s="193"/>
      <c r="K31" s="104"/>
      <c r="L31" s="104"/>
      <c r="M31" s="104"/>
      <c r="N31" s="104"/>
      <c r="O31" s="104"/>
      <c r="P31" s="204">
        <v>56</v>
      </c>
    </row>
    <row r="32" spans="1:26" s="1" customFormat="1" ht="18" customHeight="1" thickBot="1" x14ac:dyDescent="0.3">
      <c r="A32" s="238" t="s">
        <v>32</v>
      </c>
      <c r="B32" s="239"/>
      <c r="C32" s="239"/>
      <c r="D32" s="239"/>
      <c r="E32" s="239"/>
      <c r="F32" s="239"/>
      <c r="G32" s="239"/>
      <c r="H32" s="239"/>
      <c r="I32" s="240"/>
      <c r="J32" s="5"/>
      <c r="K32" s="5"/>
      <c r="L32" s="5"/>
      <c r="M32" s="5"/>
      <c r="N32" s="5"/>
      <c r="O32" s="5"/>
      <c r="P32" s="203"/>
      <c r="Q32" s="213"/>
      <c r="R32" s="43"/>
    </row>
    <row r="33" spans="2:22" x14ac:dyDescent="0.25">
      <c r="E33" s="154"/>
      <c r="P33" s="4"/>
    </row>
    <row r="34" spans="2:22" x14ac:dyDescent="0.25">
      <c r="F34" s="176"/>
      <c r="G34" s="176"/>
      <c r="H34" s="176"/>
      <c r="I34" s="176"/>
      <c r="J34" s="176"/>
      <c r="L34" s="105"/>
      <c r="Q34" s="176"/>
      <c r="R34" s="43"/>
    </row>
    <row r="35" spans="2:22" x14ac:dyDescent="0.25">
      <c r="E35" s="105"/>
      <c r="L35" s="43"/>
      <c r="P35" s="105"/>
      <c r="V35" s="154"/>
    </row>
    <row r="36" spans="2:22" x14ac:dyDescent="0.25">
      <c r="E36" s="105"/>
      <c r="H36" s="43"/>
      <c r="I36" s="43"/>
      <c r="L36" s="102"/>
      <c r="P36" s="105"/>
    </row>
    <row r="37" spans="2:22" x14ac:dyDescent="0.25">
      <c r="B37" s="197" t="s">
        <v>149</v>
      </c>
      <c r="E37" s="176"/>
      <c r="H37" s="43"/>
      <c r="I37" s="43"/>
      <c r="K37" s="103"/>
      <c r="L37" s="102"/>
      <c r="V37" s="105"/>
    </row>
    <row r="38" spans="2:22" x14ac:dyDescent="0.25">
      <c r="B38" s="185" t="s">
        <v>148</v>
      </c>
      <c r="E38" s="103"/>
      <c r="F38" s="103"/>
      <c r="G38" s="103"/>
      <c r="H38" s="103"/>
      <c r="I38" s="103"/>
      <c r="J38" s="103"/>
      <c r="K38" s="103"/>
      <c r="L38" s="102"/>
      <c r="N38" s="155"/>
      <c r="O38" s="155"/>
      <c r="V38" s="105"/>
    </row>
    <row r="39" spans="2:22" ht="13" x14ac:dyDescent="0.25">
      <c r="B39" s="198" t="s">
        <v>150</v>
      </c>
      <c r="E39" s="105"/>
      <c r="K39" s="103"/>
      <c r="P39" s="105"/>
      <c r="Q39" s="213"/>
      <c r="S39" s="176"/>
      <c r="V39" s="176"/>
    </row>
    <row r="40" spans="2:22" x14ac:dyDescent="0.25">
      <c r="B40" s="43"/>
      <c r="E40" s="105"/>
      <c r="K40" s="103"/>
      <c r="V40" s="103"/>
    </row>
    <row r="41" spans="2:22" ht="13" x14ac:dyDescent="0.25">
      <c r="B41" s="185"/>
      <c r="P41" s="105"/>
      <c r="Q41" s="213"/>
      <c r="V41" s="105"/>
    </row>
    <row r="42" spans="2:22" x14ac:dyDescent="0.25">
      <c r="E42" s="105"/>
      <c r="K42" s="103"/>
      <c r="V42" s="105"/>
    </row>
    <row r="43" spans="2:22" x14ac:dyDescent="0.25">
      <c r="B43" s="105"/>
      <c r="K43" s="103"/>
    </row>
    <row r="44" spans="2:22" x14ac:dyDescent="0.25">
      <c r="K44" s="103"/>
      <c r="V44" s="105"/>
    </row>
    <row r="45" spans="2:22" x14ac:dyDescent="0.25">
      <c r="E45" s="176"/>
    </row>
    <row r="46" spans="2:22" x14ac:dyDescent="0.25">
      <c r="B46" s="105"/>
      <c r="N46" s="176" t="e">
        <f>+N21+O21</f>
        <v>#DIV/0!</v>
      </c>
    </row>
    <row r="47" spans="2:22" x14ac:dyDescent="0.25">
      <c r="J47" s="103"/>
      <c r="V47" s="176"/>
    </row>
    <row r="49" spans="10:15" x14ac:dyDescent="0.25">
      <c r="J49" s="103"/>
      <c r="N49" s="176" t="e">
        <f>+N21/N46</f>
        <v>#DIV/0!</v>
      </c>
      <c r="O49" s="176" t="e">
        <f>+O21/N46</f>
        <v>#DIV/0!</v>
      </c>
    </row>
  </sheetData>
  <mergeCells count="23">
    <mergeCell ref="A26:I26"/>
    <mergeCell ref="B5:P5"/>
    <mergeCell ref="B17:P17"/>
    <mergeCell ref="B19:P19"/>
    <mergeCell ref="A22:I22"/>
    <mergeCell ref="A23:I23"/>
    <mergeCell ref="A24:I24"/>
    <mergeCell ref="A31:I31"/>
    <mergeCell ref="A32:I32"/>
    <mergeCell ref="A1:P1"/>
    <mergeCell ref="A2:A3"/>
    <mergeCell ref="B2:B3"/>
    <mergeCell ref="C2:C3"/>
    <mergeCell ref="D2:D3"/>
    <mergeCell ref="E2:J2"/>
    <mergeCell ref="K2:P2"/>
    <mergeCell ref="A27:J27"/>
    <mergeCell ref="A30:I30"/>
    <mergeCell ref="B4:P4"/>
    <mergeCell ref="A21:J21"/>
    <mergeCell ref="A28:I28"/>
    <mergeCell ref="A29:I29"/>
    <mergeCell ref="A25:I25"/>
  </mergeCells>
  <phoneticPr fontId="17" type="noConversion"/>
  <printOptions horizontalCentered="1"/>
  <pageMargins left="0.39370078740157483" right="0.39370078740157483" top="0.39370078740157483" bottom="0.39370078740157483" header="0" footer="0"/>
  <pageSetup scale="30" orientation="portrait" r:id="rId1"/>
  <headerFooter alignWithMargins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H42"/>
  <sheetViews>
    <sheetView showGridLines="0" view="pageBreakPreview" topLeftCell="A14" zoomScale="60" zoomScaleNormal="70" workbookViewId="0">
      <selection activeCell="A4" sqref="A4:C4"/>
    </sheetView>
  </sheetViews>
  <sheetFormatPr baseColWidth="10" defaultColWidth="11.453125" defaultRowHeight="12.5" x14ac:dyDescent="0.25"/>
  <cols>
    <col min="1" max="1" width="46.54296875" style="8" customWidth="1"/>
    <col min="2" max="2" width="12.54296875" style="8" customWidth="1"/>
    <col min="3" max="3" width="14.453125" style="8" customWidth="1"/>
    <col min="4" max="4" width="12.54296875" style="8" customWidth="1"/>
    <col min="5" max="5" width="15.453125" style="8" customWidth="1"/>
    <col min="6" max="6" width="6.453125" style="8" customWidth="1"/>
    <col min="7" max="7" width="11.453125" style="8"/>
    <col min="8" max="8" width="11.54296875" style="8" bestFit="1" customWidth="1"/>
    <col min="9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</row>
    <row r="3" spans="1:8" ht="12.75" customHeight="1" x14ac:dyDescent="0.25">
      <c r="A3" s="294" t="s">
        <v>34</v>
      </c>
      <c r="B3" s="295"/>
      <c r="C3" s="295"/>
      <c r="D3" s="295"/>
      <c r="E3" s="9" t="s">
        <v>35</v>
      </c>
      <c r="F3" s="10"/>
    </row>
    <row r="4" spans="1:8" ht="26.5" customHeight="1" x14ac:dyDescent="0.25">
      <c r="A4" s="296" t="str">
        <f>'PPTO  SISFV PÁEZ 56U'!B6</f>
        <v>Realizar Replanteo de obra</v>
      </c>
      <c r="B4" s="297"/>
      <c r="C4" s="298"/>
      <c r="E4" s="11" t="s">
        <v>12</v>
      </c>
    </row>
    <row r="5" spans="1:8" ht="13" x14ac:dyDescent="0.3">
      <c r="A5" s="12"/>
      <c r="E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40</v>
      </c>
      <c r="E7" s="16" t="s">
        <v>41</v>
      </c>
    </row>
    <row r="8" spans="1:8" ht="13.4" customHeight="1" x14ac:dyDescent="0.25">
      <c r="A8" s="91"/>
      <c r="B8" s="33"/>
      <c r="C8" s="34"/>
      <c r="D8" s="92"/>
      <c r="E8" s="92"/>
      <c r="G8" s="42"/>
    </row>
    <row r="9" spans="1:8" x14ac:dyDescent="0.25">
      <c r="A9" s="19"/>
      <c r="B9" s="20"/>
      <c r="C9" s="21"/>
      <c r="D9" s="22"/>
      <c r="E9" s="22"/>
    </row>
    <row r="10" spans="1:8" x14ac:dyDescent="0.25">
      <c r="A10" s="19"/>
      <c r="B10" s="20"/>
      <c r="C10" s="21"/>
      <c r="D10" s="22"/>
      <c r="E10" s="22"/>
    </row>
    <row r="11" spans="1:8" x14ac:dyDescent="0.25">
      <c r="A11" s="19"/>
      <c r="B11" s="20"/>
      <c r="C11" s="21"/>
      <c r="D11" s="22"/>
      <c r="E11" s="22"/>
    </row>
    <row r="12" spans="1:8" x14ac:dyDescent="0.25">
      <c r="A12" s="19"/>
      <c r="B12" s="20"/>
      <c r="C12" s="21"/>
      <c r="D12" s="22"/>
      <c r="E12" s="22"/>
      <c r="H12" s="42"/>
    </row>
    <row r="13" spans="1:8" ht="13" x14ac:dyDescent="0.3">
      <c r="C13" s="23"/>
      <c r="D13" s="24" t="s">
        <v>42</v>
      </c>
      <c r="E13" s="82">
        <f>SUM(E8:E12)</f>
        <v>0</v>
      </c>
    </row>
    <row r="15" spans="1:8" ht="13" x14ac:dyDescent="0.3">
      <c r="A15" s="26" t="s">
        <v>43</v>
      </c>
    </row>
    <row r="16" spans="1:8" ht="13" x14ac:dyDescent="0.3">
      <c r="A16" s="15" t="s">
        <v>37</v>
      </c>
      <c r="B16" s="16" t="s">
        <v>39</v>
      </c>
      <c r="C16" s="16" t="s">
        <v>44</v>
      </c>
      <c r="D16" s="16" t="s">
        <v>45</v>
      </c>
      <c r="E16" s="16" t="s">
        <v>41</v>
      </c>
    </row>
    <row r="17" spans="1:7" x14ac:dyDescent="0.25">
      <c r="A17" s="19" t="s">
        <v>46</v>
      </c>
      <c r="B17" s="20"/>
      <c r="C17" s="81"/>
      <c r="D17" s="28"/>
      <c r="E17" s="81">
        <f>ROUND(B17*C17*D17,0)</f>
        <v>0</v>
      </c>
    </row>
    <row r="18" spans="1:7" x14ac:dyDescent="0.25">
      <c r="A18" s="19" t="s">
        <v>157</v>
      </c>
      <c r="B18" s="20"/>
      <c r="C18" s="81"/>
      <c r="D18" s="21"/>
      <c r="E18" s="81">
        <f>ROUND(B18*C18*D18,0)</f>
        <v>0</v>
      </c>
    </row>
    <row r="19" spans="1:7" x14ac:dyDescent="0.25">
      <c r="A19" s="19"/>
      <c r="B19" s="20"/>
      <c r="C19" s="22"/>
      <c r="D19" s="28"/>
      <c r="E19" s="27"/>
    </row>
    <row r="20" spans="1:7" ht="13" x14ac:dyDescent="0.3">
      <c r="C20" s="23"/>
      <c r="D20" s="24" t="s">
        <v>42</v>
      </c>
      <c r="E20" s="82">
        <f>SUM(E17:E19)</f>
        <v>0</v>
      </c>
    </row>
    <row r="21" spans="1:7" ht="13" x14ac:dyDescent="0.3">
      <c r="C21" s="23"/>
      <c r="D21" s="23"/>
      <c r="E21" s="29"/>
    </row>
    <row r="22" spans="1:7" ht="13" x14ac:dyDescent="0.3">
      <c r="A22" s="14" t="s">
        <v>47</v>
      </c>
      <c r="E22" s="30"/>
    </row>
    <row r="23" spans="1:7" ht="13" x14ac:dyDescent="0.3">
      <c r="A23" s="15" t="s">
        <v>37</v>
      </c>
      <c r="B23" s="16" t="s">
        <v>48</v>
      </c>
      <c r="C23" s="16" t="s">
        <v>49</v>
      </c>
      <c r="D23" s="16" t="s">
        <v>45</v>
      </c>
      <c r="E23" s="31" t="s">
        <v>41</v>
      </c>
      <c r="G23" s="84"/>
    </row>
    <row r="24" spans="1:7" ht="45" customHeight="1" x14ac:dyDescent="0.25">
      <c r="A24" s="32" t="s">
        <v>159</v>
      </c>
      <c r="B24" s="34"/>
      <c r="C24" s="107"/>
      <c r="D24" s="34"/>
      <c r="E24" s="77" t="e">
        <f>ROUND(B24*C24/D24,0)</f>
        <v>#DIV/0!</v>
      </c>
    </row>
    <row r="25" spans="1:7" ht="14.5" customHeight="1" x14ac:dyDescent="0.25">
      <c r="A25" s="32"/>
      <c r="B25" s="33"/>
      <c r="C25" s="34"/>
      <c r="D25" s="77"/>
      <c r="E25" s="77"/>
    </row>
    <row r="26" spans="1:7" ht="13" x14ac:dyDescent="0.3">
      <c r="C26" s="23"/>
      <c r="D26" s="35" t="s">
        <v>42</v>
      </c>
      <c r="E26" s="82" t="e">
        <f>SUM(E24:E25)</f>
        <v>#DIV/0!</v>
      </c>
    </row>
    <row r="27" spans="1:7" ht="13" x14ac:dyDescent="0.3">
      <c r="C27" s="23"/>
      <c r="E27" s="29"/>
    </row>
    <row r="28" spans="1:7" ht="13" x14ac:dyDescent="0.3">
      <c r="A28" s="14" t="s">
        <v>50</v>
      </c>
      <c r="C28" s="36"/>
      <c r="D28" s="37"/>
      <c r="E28" s="30"/>
    </row>
    <row r="29" spans="1:7" s="23" customFormat="1" ht="13" x14ac:dyDescent="0.3">
      <c r="A29" s="16" t="s">
        <v>37</v>
      </c>
      <c r="B29" s="16" t="s">
        <v>38</v>
      </c>
      <c r="C29" s="16" t="s">
        <v>51</v>
      </c>
      <c r="D29" s="16" t="s">
        <v>45</v>
      </c>
      <c r="E29" s="31" t="s">
        <v>41</v>
      </c>
    </row>
    <row r="30" spans="1:7" x14ac:dyDescent="0.25">
      <c r="A30" s="39" t="s">
        <v>158</v>
      </c>
      <c r="B30" s="85"/>
      <c r="C30" s="107"/>
      <c r="D30" s="28"/>
      <c r="E30" s="81">
        <f>ROUND(C30*D30,0)</f>
        <v>0</v>
      </c>
    </row>
    <row r="31" spans="1:7" x14ac:dyDescent="0.25">
      <c r="A31" s="39" t="s">
        <v>61</v>
      </c>
      <c r="B31" s="85"/>
      <c r="C31" s="107"/>
      <c r="D31" s="28"/>
      <c r="E31" s="81">
        <f>ROUND(C31*D31,0)</f>
        <v>0</v>
      </c>
    </row>
    <row r="32" spans="1:7" x14ac:dyDescent="0.25">
      <c r="A32" s="38"/>
      <c r="B32" s="85"/>
      <c r="C32" s="28"/>
      <c r="D32" s="97"/>
      <c r="E32" s="81"/>
    </row>
    <row r="33" spans="1:5" ht="13" x14ac:dyDescent="0.3">
      <c r="C33" s="23"/>
      <c r="D33" s="24" t="s">
        <v>42</v>
      </c>
      <c r="E33" s="82">
        <f>SUM(E30:E32)</f>
        <v>0</v>
      </c>
    </row>
    <row r="34" spans="1:5" ht="13" x14ac:dyDescent="0.3">
      <c r="C34" s="23"/>
      <c r="E34" s="30"/>
    </row>
    <row r="35" spans="1:5" ht="12.75" customHeight="1" x14ac:dyDescent="0.3">
      <c r="A35"/>
      <c r="C35" s="299" t="s">
        <v>53</v>
      </c>
      <c r="D35" s="300"/>
      <c r="E35" s="83" t="e">
        <f>E13+E20+E26+E33</f>
        <v>#DIV/0!</v>
      </c>
    </row>
    <row r="36" spans="1:5" ht="13" x14ac:dyDescent="0.3">
      <c r="A36"/>
      <c r="C36" s="23"/>
      <c r="D36" s="13"/>
      <c r="E36" s="86"/>
    </row>
    <row r="37" spans="1:5" x14ac:dyDescent="0.25">
      <c r="A37"/>
    </row>
    <row r="38" spans="1:5" x14ac:dyDescent="0.25">
      <c r="A38"/>
    </row>
    <row r="39" spans="1:5" x14ac:dyDescent="0.25">
      <c r="A39" s="197" t="s">
        <v>149</v>
      </c>
    </row>
    <row r="40" spans="1:5" x14ac:dyDescent="0.25">
      <c r="A40" s="185" t="s">
        <v>148</v>
      </c>
    </row>
    <row r="41" spans="1:5" x14ac:dyDescent="0.25">
      <c r="A41" s="198" t="s">
        <v>150</v>
      </c>
    </row>
    <row r="42" spans="1:5" x14ac:dyDescent="0.25">
      <c r="A42" s="184"/>
    </row>
  </sheetData>
  <mergeCells count="4">
    <mergeCell ref="A1:E1"/>
    <mergeCell ref="A3:D3"/>
    <mergeCell ref="A4:C4"/>
    <mergeCell ref="C35:D35"/>
  </mergeCells>
  <printOptions horizontalCentered="1"/>
  <pageMargins left="0.70866141732283472" right="0.70866141732283472" top="1.5748031496062993" bottom="0.98425196850393704" header="0.98425196850393704" footer="0.51181102362204722"/>
  <pageSetup scale="90" orientation="portrait" r:id="rId1"/>
  <headerFooter alignWithMargins="0">
    <oddHeader xml:space="preserve">&amp;C&amp;"Arial,Negrita"&amp;12ANÁLISIS DE PRECIOS UNITARIOS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J45"/>
  <sheetViews>
    <sheetView showGridLines="0" view="pageBreakPreview" topLeftCell="A15" zoomScale="60" zoomScaleNormal="100" workbookViewId="0">
      <selection activeCell="C12" sqref="C12"/>
    </sheetView>
  </sheetViews>
  <sheetFormatPr baseColWidth="10" defaultColWidth="11.453125" defaultRowHeight="12.5" x14ac:dyDescent="0.25"/>
  <cols>
    <col min="1" max="1" width="48.81640625" style="8" customWidth="1"/>
    <col min="2" max="2" width="11.453125" style="8"/>
    <col min="3" max="4" width="11.54296875" style="8" customWidth="1"/>
    <col min="5" max="5" width="15" style="8" customWidth="1"/>
    <col min="6" max="6" width="15.453125" style="8" customWidth="1"/>
    <col min="7" max="7" width="6.453125" style="8" customWidth="1"/>
    <col min="8" max="8" width="11.54296875" style="8" bestFit="1" customWidth="1"/>
    <col min="9" max="16384" width="11.453125" style="8"/>
  </cols>
  <sheetData>
    <row r="1" spans="1:10" ht="18.75" customHeight="1" x14ac:dyDescent="0.25">
      <c r="A1" s="293" t="s">
        <v>33</v>
      </c>
      <c r="B1" s="293"/>
      <c r="C1" s="293"/>
      <c r="D1" s="293"/>
      <c r="E1" s="293"/>
      <c r="F1" s="293"/>
    </row>
    <row r="3" spans="1:10" ht="12.75" customHeight="1" x14ac:dyDescent="0.25">
      <c r="A3" s="294" t="s">
        <v>160</v>
      </c>
      <c r="B3" s="295"/>
      <c r="C3" s="295"/>
      <c r="D3" s="295"/>
      <c r="E3" s="295"/>
      <c r="F3" s="9" t="s">
        <v>35</v>
      </c>
      <c r="G3" s="10"/>
    </row>
    <row r="4" spans="1:10" ht="102" customHeight="1" x14ac:dyDescent="0.25">
      <c r="A4" s="302" t="str">
        <f>'PPTO  SISFV PÁEZ 56U'!B7</f>
        <v>Suministro, transporte e instalación de Panel Solar de 670 W Mono PERC ( 3 unidades) incluido en TIER-1 incluye, cable solar XLPE 6mm2, par de conectores MC4 y caja de conexión IP68 con diodos de paso con las siguientes características: ƞ ≥ 20%; tolerancia
+3% condiciones  STC.  Garantía de producción a 12 años  ≥ 90% y ≥ 80% a 25 años, temperatura  de  trabajo  de  -40ºC  +80ºC,  IEC61205.  Certificación  de  conformidad  de producto RETIE</v>
      </c>
      <c r="B4" s="294"/>
      <c r="C4" s="294"/>
      <c r="D4" s="294"/>
      <c r="F4" s="11" t="s">
        <v>12</v>
      </c>
    </row>
    <row r="5" spans="1:10" ht="13" x14ac:dyDescent="0.3">
      <c r="A5" s="12"/>
      <c r="F5" s="13"/>
    </row>
    <row r="6" spans="1:10" ht="13" x14ac:dyDescent="0.3">
      <c r="A6" s="14" t="s">
        <v>36</v>
      </c>
    </row>
    <row r="7" spans="1:10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10" ht="32.5" customHeight="1" x14ac:dyDescent="0.25">
      <c r="A8" s="91" t="s">
        <v>161</v>
      </c>
      <c r="B8" s="33" t="s">
        <v>12</v>
      </c>
      <c r="C8" s="34">
        <v>3</v>
      </c>
      <c r="D8" s="34"/>
      <c r="E8" s="92"/>
      <c r="F8" s="92">
        <f>C8*E8</f>
        <v>0</v>
      </c>
      <c r="I8" s="84"/>
      <c r="J8" s="84"/>
    </row>
    <row r="9" spans="1:10" x14ac:dyDescent="0.25">
      <c r="A9" s="19" t="s">
        <v>162</v>
      </c>
      <c r="B9" s="33" t="s">
        <v>12</v>
      </c>
      <c r="C9" s="34">
        <v>4</v>
      </c>
      <c r="D9" s="34"/>
      <c r="E9" s="92"/>
      <c r="F9" s="92">
        <f>C9*E9</f>
        <v>0</v>
      </c>
      <c r="I9" s="84"/>
      <c r="J9" s="84"/>
    </row>
    <row r="10" spans="1:10" x14ac:dyDescent="0.25">
      <c r="A10" s="38" t="s">
        <v>163</v>
      </c>
      <c r="B10" s="20" t="s">
        <v>12</v>
      </c>
      <c r="C10" s="21">
        <v>1</v>
      </c>
      <c r="D10" s="21"/>
      <c r="E10" s="106"/>
      <c r="F10" s="92">
        <f>C10*E10</f>
        <v>0</v>
      </c>
      <c r="I10" s="84"/>
      <c r="J10" s="84"/>
    </row>
    <row r="11" spans="1:10" x14ac:dyDescent="0.25">
      <c r="A11" s="38" t="s">
        <v>164</v>
      </c>
      <c r="B11" s="20" t="s">
        <v>12</v>
      </c>
      <c r="C11" s="21">
        <v>2</v>
      </c>
      <c r="D11" s="21"/>
      <c r="E11" s="106"/>
      <c r="F11" s="92">
        <f t="shared" ref="F11" si="0">C11*E11</f>
        <v>0</v>
      </c>
      <c r="I11" s="84"/>
      <c r="J11" s="84"/>
    </row>
    <row r="12" spans="1:10" x14ac:dyDescent="0.25">
      <c r="A12" s="38" t="s">
        <v>165</v>
      </c>
      <c r="B12" s="20" t="s">
        <v>54</v>
      </c>
      <c r="C12" s="28">
        <v>5.32</v>
      </c>
      <c r="D12" s="28"/>
      <c r="E12" s="106"/>
      <c r="F12" s="92">
        <f>C12*E12</f>
        <v>0</v>
      </c>
      <c r="I12" s="84"/>
      <c r="J12" s="84"/>
    </row>
    <row r="13" spans="1:10" x14ac:dyDescent="0.25">
      <c r="A13" s="91"/>
      <c r="B13" s="20"/>
      <c r="C13" s="21"/>
      <c r="D13" s="21"/>
      <c r="E13" s="106"/>
      <c r="F13" s="92"/>
      <c r="H13" s="190"/>
      <c r="I13" s="84"/>
      <c r="J13" s="84"/>
    </row>
    <row r="14" spans="1:10" ht="13" x14ac:dyDescent="0.3">
      <c r="C14" s="23"/>
      <c r="D14" s="23"/>
      <c r="E14" s="24" t="s">
        <v>42</v>
      </c>
      <c r="F14" s="82">
        <f>ROUND(SUM(F8:F13),0)</f>
        <v>0</v>
      </c>
    </row>
    <row r="16" spans="1:10" ht="13" x14ac:dyDescent="0.3">
      <c r="A16" s="26" t="s">
        <v>43</v>
      </c>
      <c r="F16" s="112"/>
    </row>
    <row r="17" spans="1:6" ht="13" x14ac:dyDescent="0.3">
      <c r="A17" s="15" t="s">
        <v>37</v>
      </c>
      <c r="B17" s="16" t="s">
        <v>55</v>
      </c>
      <c r="C17" s="16" t="s">
        <v>44</v>
      </c>
      <c r="D17" s="16"/>
      <c r="E17" s="16" t="s">
        <v>45</v>
      </c>
      <c r="F17" s="16" t="s">
        <v>41</v>
      </c>
    </row>
    <row r="18" spans="1:6" x14ac:dyDescent="0.25">
      <c r="A18" s="19" t="s">
        <v>56</v>
      </c>
      <c r="B18" s="20" t="s">
        <v>12</v>
      </c>
      <c r="C18" s="81"/>
      <c r="D18" s="81"/>
      <c r="E18" s="21"/>
      <c r="F18" s="81" t="e">
        <f>ROUND(C18/E18,0)</f>
        <v>#DIV/0!</v>
      </c>
    </row>
    <row r="19" spans="1:6" x14ac:dyDescent="0.25">
      <c r="A19" s="19"/>
      <c r="B19" s="20"/>
      <c r="C19" s="22"/>
      <c r="D19" s="22"/>
      <c r="E19" s="28"/>
      <c r="F19" s="27"/>
    </row>
    <row r="20" spans="1:6" x14ac:dyDescent="0.25">
      <c r="A20" s="19"/>
      <c r="B20" s="20"/>
      <c r="C20" s="22"/>
      <c r="D20" s="22"/>
      <c r="E20" s="28"/>
      <c r="F20" s="27"/>
    </row>
    <row r="21" spans="1:6" ht="13" x14ac:dyDescent="0.3">
      <c r="C21" s="23"/>
      <c r="D21" s="23"/>
      <c r="E21" s="24" t="s">
        <v>42</v>
      </c>
      <c r="F21" s="82" t="e">
        <f>SUM(F18:F20)</f>
        <v>#DIV/0!</v>
      </c>
    </row>
    <row r="22" spans="1:6" ht="13" x14ac:dyDescent="0.3">
      <c r="C22" s="23"/>
      <c r="D22" s="23"/>
      <c r="E22" s="23"/>
      <c r="F22" s="29"/>
    </row>
    <row r="23" spans="1:6" ht="13" x14ac:dyDescent="0.3">
      <c r="A23" s="14" t="s">
        <v>47</v>
      </c>
      <c r="F23" s="30"/>
    </row>
    <row r="24" spans="1:6" ht="13" x14ac:dyDescent="0.3">
      <c r="A24" s="15" t="s">
        <v>37</v>
      </c>
      <c r="B24" s="16" t="s">
        <v>38</v>
      </c>
      <c r="C24" s="16" t="s">
        <v>57</v>
      </c>
      <c r="D24" s="16"/>
      <c r="E24" s="16" t="s">
        <v>58</v>
      </c>
      <c r="F24" s="31" t="s">
        <v>41</v>
      </c>
    </row>
    <row r="25" spans="1:6" ht="59" customHeight="1" x14ac:dyDescent="0.25">
      <c r="A25" s="32" t="s">
        <v>245</v>
      </c>
      <c r="B25" s="33" t="s">
        <v>59</v>
      </c>
      <c r="C25" s="34"/>
      <c r="D25" s="34"/>
      <c r="E25" s="77"/>
      <c r="F25" s="77">
        <f>C25*E25</f>
        <v>0</v>
      </c>
    </row>
    <row r="26" spans="1:6" ht="13.4" customHeight="1" x14ac:dyDescent="0.25">
      <c r="A26" s="32"/>
      <c r="B26" s="33"/>
      <c r="C26" s="34"/>
      <c r="D26" s="34"/>
      <c r="E26" s="77"/>
      <c r="F26" s="77"/>
    </row>
    <row r="27" spans="1:6" ht="13.4" customHeight="1" x14ac:dyDescent="0.25">
      <c r="A27" s="32"/>
      <c r="B27" s="33"/>
      <c r="C27" s="34"/>
      <c r="D27" s="34"/>
      <c r="E27" s="77"/>
      <c r="F27" s="77"/>
    </row>
    <row r="28" spans="1:6" ht="13" x14ac:dyDescent="0.3">
      <c r="C28" s="23"/>
      <c r="D28" s="23"/>
      <c r="E28" s="35" t="s">
        <v>42</v>
      </c>
      <c r="F28" s="82">
        <f>SUM(F25:F27)</f>
        <v>0</v>
      </c>
    </row>
    <row r="29" spans="1:6" ht="13" x14ac:dyDescent="0.3">
      <c r="C29" s="23"/>
      <c r="D29" s="23"/>
      <c r="F29" s="29"/>
    </row>
    <row r="30" spans="1:6" ht="13" x14ac:dyDescent="0.3">
      <c r="A30" s="14" t="s">
        <v>50</v>
      </c>
      <c r="C30" s="36"/>
      <c r="D30" s="36"/>
      <c r="E30" s="37"/>
      <c r="F30" s="30"/>
    </row>
    <row r="31" spans="1:6" s="23" customFormat="1" ht="13" x14ac:dyDescent="0.3">
      <c r="A31" s="16" t="s">
        <v>37</v>
      </c>
      <c r="B31" s="16" t="s">
        <v>51</v>
      </c>
      <c r="C31" s="16" t="s">
        <v>52</v>
      </c>
      <c r="D31" s="16"/>
      <c r="E31" s="16" t="s">
        <v>45</v>
      </c>
      <c r="F31" s="31" t="s">
        <v>41</v>
      </c>
    </row>
    <row r="32" spans="1:6" x14ac:dyDescent="0.25">
      <c r="A32" s="39" t="s">
        <v>60</v>
      </c>
      <c r="B32" s="85"/>
      <c r="C32" s="28"/>
      <c r="D32" s="28"/>
      <c r="E32" s="28"/>
      <c r="F32" s="81" t="e">
        <f>ROUND(B32*C32/E32,0)</f>
        <v>#DIV/0!</v>
      </c>
    </row>
    <row r="33" spans="1:6" x14ac:dyDescent="0.25">
      <c r="A33" s="38" t="s">
        <v>61</v>
      </c>
      <c r="B33" s="85"/>
      <c r="C33" s="28"/>
      <c r="D33" s="28"/>
      <c r="E33" s="28"/>
      <c r="F33" s="81" t="e">
        <f>ROUND(B33*C33/E33,0)</f>
        <v>#DIV/0!</v>
      </c>
    </row>
    <row r="34" spans="1:6" x14ac:dyDescent="0.25">
      <c r="A34" s="38"/>
      <c r="B34" s="85"/>
      <c r="C34" s="28"/>
      <c r="D34" s="28"/>
      <c r="E34" s="21"/>
      <c r="F34" s="81"/>
    </row>
    <row r="35" spans="1:6" ht="13" x14ac:dyDescent="0.3">
      <c r="C35" s="23"/>
      <c r="D35" s="23"/>
      <c r="E35" s="35" t="s">
        <v>42</v>
      </c>
      <c r="F35" s="90" t="e">
        <f>SUM(F32:F34)</f>
        <v>#DIV/0!</v>
      </c>
    </row>
    <row r="36" spans="1:6" ht="13" x14ac:dyDescent="0.3">
      <c r="C36" s="23"/>
      <c r="D36" s="23"/>
      <c r="F36" s="30"/>
    </row>
    <row r="37" spans="1:6" ht="12.75" customHeight="1" x14ac:dyDescent="0.3">
      <c r="A37" s="23"/>
      <c r="C37" s="299" t="s">
        <v>53</v>
      </c>
      <c r="D37" s="301"/>
      <c r="E37" s="300"/>
      <c r="F37" s="83" t="e">
        <f>F14+F21+F28+F35</f>
        <v>#DIV/0!</v>
      </c>
    </row>
    <row r="38" spans="1:6" ht="13" x14ac:dyDescent="0.3">
      <c r="A38"/>
      <c r="C38" s="23"/>
      <c r="D38" s="23"/>
      <c r="E38" s="13"/>
      <c r="F38" s="86"/>
    </row>
    <row r="39" spans="1:6" x14ac:dyDescent="0.25">
      <c r="A39"/>
    </row>
    <row r="40" spans="1:6" x14ac:dyDescent="0.25">
      <c r="A40"/>
    </row>
    <row r="41" spans="1:6" x14ac:dyDescent="0.25">
      <c r="A41"/>
    </row>
    <row r="42" spans="1:6" x14ac:dyDescent="0.25">
      <c r="A42" s="197" t="s">
        <v>149</v>
      </c>
    </row>
    <row r="43" spans="1:6" x14ac:dyDescent="0.25">
      <c r="A43" s="185" t="s">
        <v>148</v>
      </c>
    </row>
    <row r="44" spans="1:6" x14ac:dyDescent="0.25">
      <c r="A44" s="198" t="s">
        <v>150</v>
      </c>
    </row>
    <row r="45" spans="1:6" x14ac:dyDescent="0.25">
      <c r="A45" s="184"/>
    </row>
  </sheetData>
  <mergeCells count="4">
    <mergeCell ref="A1:F1"/>
    <mergeCell ref="A3:E3"/>
    <mergeCell ref="C37:E37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H47"/>
  <sheetViews>
    <sheetView showGridLines="0" view="pageBreakPreview" topLeftCell="A20" zoomScale="60" zoomScaleNormal="120" workbookViewId="0">
      <selection activeCell="A29" sqref="A29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3" style="8" customWidth="1"/>
    <col min="5" max="5" width="14.453125" style="8" customWidth="1"/>
    <col min="6" max="6" width="14.54296875" style="8" customWidth="1"/>
    <col min="7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166</v>
      </c>
      <c r="B3" s="295"/>
      <c r="C3" s="295"/>
      <c r="D3" s="295"/>
      <c r="E3" s="295"/>
      <c r="F3" s="9" t="s">
        <v>35</v>
      </c>
    </row>
    <row r="4" spans="1:8" ht="92.5" customHeight="1" x14ac:dyDescent="0.25">
      <c r="A4" s="302" t="str">
        <f>+'PPTO  SISFV PÁEZ 56U'!B8</f>
        <v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color verde 6 AWG THHN y accesorios de conexión.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x14ac:dyDescent="0.25">
      <c r="A8" s="32" t="s">
        <v>167</v>
      </c>
      <c r="B8" s="33" t="s">
        <v>54</v>
      </c>
      <c r="C8" s="33">
        <v>6</v>
      </c>
      <c r="D8" s="33"/>
      <c r="E8" s="89"/>
      <c r="F8" s="80">
        <f t="shared" ref="F8:F17" si="0">ROUND(C8*E8,0)</f>
        <v>0</v>
      </c>
      <c r="H8" s="84"/>
    </row>
    <row r="9" spans="1:8" x14ac:dyDescent="0.25">
      <c r="A9" s="108" t="s">
        <v>168</v>
      </c>
      <c r="B9" s="33" t="s">
        <v>54</v>
      </c>
      <c r="C9" s="33">
        <v>6</v>
      </c>
      <c r="D9" s="33"/>
      <c r="E9" s="89"/>
      <c r="F9" s="80">
        <f t="shared" si="0"/>
        <v>0</v>
      </c>
    </row>
    <row r="10" spans="1:8" x14ac:dyDescent="0.25">
      <c r="A10" s="108" t="s">
        <v>169</v>
      </c>
      <c r="B10" s="33" t="s">
        <v>12</v>
      </c>
      <c r="C10" s="33">
        <v>1</v>
      </c>
      <c r="D10" s="33"/>
      <c r="E10" s="89"/>
      <c r="F10" s="80">
        <f t="shared" si="0"/>
        <v>0</v>
      </c>
    </row>
    <row r="11" spans="1:8" x14ac:dyDescent="0.25">
      <c r="A11" s="32" t="s">
        <v>170</v>
      </c>
      <c r="B11" s="33" t="s">
        <v>54</v>
      </c>
      <c r="C11" s="219">
        <v>2</v>
      </c>
      <c r="D11" s="109"/>
      <c r="E11" s="89"/>
      <c r="F11" s="80">
        <f t="shared" si="0"/>
        <v>0</v>
      </c>
    </row>
    <row r="12" spans="1:8" x14ac:dyDescent="0.25">
      <c r="A12" s="32" t="s">
        <v>171</v>
      </c>
      <c r="B12" s="33" t="s">
        <v>12</v>
      </c>
      <c r="C12" s="219">
        <v>2</v>
      </c>
      <c r="D12" s="109"/>
      <c r="E12" s="89"/>
      <c r="F12" s="80">
        <f t="shared" si="0"/>
        <v>0</v>
      </c>
    </row>
    <row r="13" spans="1:8" x14ac:dyDescent="0.25">
      <c r="A13" s="32" t="s">
        <v>172</v>
      </c>
      <c r="B13" s="33" t="s">
        <v>12</v>
      </c>
      <c r="C13" s="219">
        <v>2</v>
      </c>
      <c r="D13" s="109"/>
      <c r="E13" s="89"/>
      <c r="F13" s="80">
        <f t="shared" si="0"/>
        <v>0</v>
      </c>
    </row>
    <row r="14" spans="1:8" x14ac:dyDescent="0.25">
      <c r="A14" s="32" t="s">
        <v>173</v>
      </c>
      <c r="B14" s="33" t="s">
        <v>12</v>
      </c>
      <c r="C14" s="219">
        <v>2</v>
      </c>
      <c r="D14" s="109"/>
      <c r="E14" s="89"/>
      <c r="F14" s="80">
        <f t="shared" si="0"/>
        <v>0</v>
      </c>
    </row>
    <row r="15" spans="1:8" x14ac:dyDescent="0.25">
      <c r="A15" s="32" t="s">
        <v>164</v>
      </c>
      <c r="B15" s="33" t="s">
        <v>12</v>
      </c>
      <c r="C15" s="219">
        <v>2</v>
      </c>
      <c r="D15" s="109"/>
      <c r="E15" s="89"/>
      <c r="F15" s="80">
        <f t="shared" si="0"/>
        <v>0</v>
      </c>
    </row>
    <row r="16" spans="1:8" x14ac:dyDescent="0.25">
      <c r="A16" s="32" t="s">
        <v>174</v>
      </c>
      <c r="B16" s="33" t="s">
        <v>54</v>
      </c>
      <c r="C16" s="219">
        <v>7</v>
      </c>
      <c r="D16" s="109"/>
      <c r="E16" s="89"/>
      <c r="F16" s="80">
        <f t="shared" si="0"/>
        <v>0</v>
      </c>
    </row>
    <row r="17" spans="1:8" x14ac:dyDescent="0.25">
      <c r="A17" s="32" t="s">
        <v>175</v>
      </c>
      <c r="B17" s="33" t="s">
        <v>54</v>
      </c>
      <c r="C17" s="113">
        <v>16</v>
      </c>
      <c r="D17" s="113"/>
      <c r="E17" s="89"/>
      <c r="F17" s="80">
        <f t="shared" si="0"/>
        <v>0</v>
      </c>
      <c r="H17" s="84"/>
    </row>
    <row r="18" spans="1:8" ht="13" x14ac:dyDescent="0.3">
      <c r="C18" s="23"/>
      <c r="D18" s="23"/>
      <c r="E18" s="35" t="s">
        <v>42</v>
      </c>
      <c r="F18" s="90">
        <f>SUM(F8:F17)</f>
        <v>0</v>
      </c>
      <c r="H18" s="84"/>
    </row>
    <row r="20" spans="1:8" ht="13" x14ac:dyDescent="0.3">
      <c r="A20" s="26" t="s">
        <v>43</v>
      </c>
      <c r="F20" s="84"/>
    </row>
    <row r="21" spans="1:8" ht="13" x14ac:dyDescent="0.3">
      <c r="A21" s="15" t="s">
        <v>37</v>
      </c>
      <c r="B21" s="16" t="s">
        <v>55</v>
      </c>
      <c r="C21" s="16" t="s">
        <v>44</v>
      </c>
      <c r="D21" s="16"/>
      <c r="E21" s="16" t="s">
        <v>45</v>
      </c>
      <c r="F21" s="16" t="s">
        <v>41</v>
      </c>
    </row>
    <row r="22" spans="1:8" x14ac:dyDescent="0.25">
      <c r="A22" s="19" t="s">
        <v>56</v>
      </c>
      <c r="B22" s="20" t="s">
        <v>12</v>
      </c>
      <c r="C22" s="81"/>
      <c r="D22" s="81"/>
      <c r="E22" s="20"/>
      <c r="F22" s="81" t="e">
        <f>ROUND(C22/E22,0)</f>
        <v>#DIV/0!</v>
      </c>
    </row>
    <row r="23" spans="1:8" x14ac:dyDescent="0.25">
      <c r="A23" s="19"/>
      <c r="B23" s="20"/>
      <c r="C23" s="81"/>
      <c r="D23" s="81"/>
      <c r="E23" s="20"/>
      <c r="F23" s="81"/>
    </row>
    <row r="24" spans="1:8" x14ac:dyDescent="0.25">
      <c r="A24" s="19"/>
      <c r="B24" s="20"/>
      <c r="C24" s="81"/>
      <c r="D24" s="81"/>
      <c r="E24" s="21"/>
      <c r="F24" s="81"/>
    </row>
    <row r="25" spans="1:8" ht="13" x14ac:dyDescent="0.3">
      <c r="C25" s="23"/>
      <c r="D25" s="23"/>
      <c r="E25" s="24" t="s">
        <v>42</v>
      </c>
      <c r="F25" s="82" t="e">
        <f>SUM(F22:F24)</f>
        <v>#DIV/0!</v>
      </c>
    </row>
    <row r="26" spans="1:8" ht="13" x14ac:dyDescent="0.3">
      <c r="C26" s="23"/>
      <c r="D26" s="23"/>
      <c r="E26" s="23"/>
      <c r="F26" s="29"/>
    </row>
    <row r="27" spans="1:8" ht="13" x14ac:dyDescent="0.3">
      <c r="A27" s="14" t="s">
        <v>47</v>
      </c>
      <c r="F27" s="30"/>
    </row>
    <row r="28" spans="1:8" ht="13" x14ac:dyDescent="0.3">
      <c r="A28" s="15" t="s">
        <v>37</v>
      </c>
      <c r="B28" s="16" t="s">
        <v>38</v>
      </c>
      <c r="C28" s="16" t="s">
        <v>57</v>
      </c>
      <c r="D28" s="16"/>
      <c r="E28" s="16" t="s">
        <v>58</v>
      </c>
      <c r="F28" s="31" t="s">
        <v>41</v>
      </c>
    </row>
    <row r="29" spans="1:8" ht="57.5" customHeight="1" x14ac:dyDescent="0.25">
      <c r="A29" s="32" t="s">
        <v>245</v>
      </c>
      <c r="B29" s="33" t="s">
        <v>59</v>
      </c>
      <c r="C29" s="34"/>
      <c r="D29" s="34"/>
      <c r="E29" s="77"/>
      <c r="F29" s="80">
        <f>C29*E29</f>
        <v>0</v>
      </c>
    </row>
    <row r="30" spans="1:8" ht="40.4" customHeight="1" x14ac:dyDescent="0.25">
      <c r="A30" s="32"/>
      <c r="B30" s="33"/>
      <c r="C30" s="34"/>
      <c r="D30" s="34"/>
      <c r="E30" s="77"/>
      <c r="F30" s="80">
        <f>C30*E30</f>
        <v>0</v>
      </c>
    </row>
    <row r="31" spans="1:8" ht="13.4" customHeight="1" x14ac:dyDescent="0.25">
      <c r="A31" s="32"/>
      <c r="B31" s="33"/>
      <c r="C31" s="34"/>
      <c r="D31" s="34"/>
      <c r="E31" s="77"/>
      <c r="F31" s="80"/>
    </row>
    <row r="32" spans="1:8" ht="13" x14ac:dyDescent="0.3">
      <c r="C32" s="23"/>
      <c r="D32" s="23"/>
      <c r="E32" s="24" t="s">
        <v>42</v>
      </c>
      <c r="F32" s="82">
        <f>SUM(F29:F31)</f>
        <v>0</v>
      </c>
      <c r="H32" s="84"/>
    </row>
    <row r="33" spans="1:8" ht="13" x14ac:dyDescent="0.3">
      <c r="C33" s="23"/>
      <c r="D33" s="23"/>
      <c r="F33" s="29"/>
    </row>
    <row r="34" spans="1:8" ht="13" x14ac:dyDescent="0.3">
      <c r="A34" s="14" t="s">
        <v>50</v>
      </c>
      <c r="F34" s="30"/>
    </row>
    <row r="35" spans="1:8" s="23" customFormat="1" ht="13" x14ac:dyDescent="0.3">
      <c r="A35" s="16" t="s">
        <v>37</v>
      </c>
      <c r="B35" s="16" t="s">
        <v>51</v>
      </c>
      <c r="C35" s="16" t="s">
        <v>52</v>
      </c>
      <c r="D35" s="16"/>
      <c r="E35" s="16" t="s">
        <v>45</v>
      </c>
      <c r="F35" s="31" t="s">
        <v>41</v>
      </c>
    </row>
    <row r="36" spans="1:8" x14ac:dyDescent="0.25">
      <c r="A36" s="39" t="s">
        <v>60</v>
      </c>
      <c r="B36" s="85"/>
      <c r="C36" s="28"/>
      <c r="D36" s="28"/>
      <c r="E36" s="20"/>
      <c r="F36" s="81" t="e">
        <f>ROUND(B36*C36/E36,0)</f>
        <v>#DIV/0!</v>
      </c>
    </row>
    <row r="37" spans="1:8" x14ac:dyDescent="0.25">
      <c r="A37" s="38" t="s">
        <v>61</v>
      </c>
      <c r="B37" s="85"/>
      <c r="C37" s="28"/>
      <c r="D37" s="28"/>
      <c r="E37" s="20"/>
      <c r="F37" s="81" t="e">
        <f>ROUND(B37*C37/E37,0)</f>
        <v>#DIV/0!</v>
      </c>
    </row>
    <row r="38" spans="1:8" x14ac:dyDescent="0.25">
      <c r="A38" s="38"/>
      <c r="B38" s="85"/>
      <c r="C38" s="28"/>
      <c r="D38" s="28"/>
      <c r="E38" s="21"/>
      <c r="F38" s="81"/>
    </row>
    <row r="39" spans="1:8" ht="13" x14ac:dyDescent="0.3">
      <c r="C39" s="23"/>
      <c r="D39" s="23"/>
      <c r="E39" s="24" t="s">
        <v>42</v>
      </c>
      <c r="F39" s="82" t="e">
        <f>SUM(F36:F38)</f>
        <v>#DIV/0!</v>
      </c>
    </row>
    <row r="40" spans="1:8" ht="13" x14ac:dyDescent="0.3">
      <c r="A40"/>
      <c r="C40" s="23"/>
      <c r="D40" s="23"/>
      <c r="F40" s="30"/>
    </row>
    <row r="41" spans="1:8" ht="12.75" customHeight="1" x14ac:dyDescent="0.3">
      <c r="A41"/>
      <c r="C41" s="299" t="s">
        <v>53</v>
      </c>
      <c r="D41" s="301"/>
      <c r="E41" s="300"/>
      <c r="F41" s="83" t="e">
        <f>F18+F25+F32+F39</f>
        <v>#DIV/0!</v>
      </c>
      <c r="H41" s="84"/>
    </row>
    <row r="42" spans="1:8" ht="13" x14ac:dyDescent="0.3">
      <c r="A42"/>
      <c r="C42" s="23"/>
      <c r="D42" s="23"/>
      <c r="E42" s="13"/>
      <c r="F42" s="13"/>
    </row>
    <row r="43" spans="1:8" x14ac:dyDescent="0.25">
      <c r="A43" s="105"/>
    </row>
    <row r="44" spans="1:8" x14ac:dyDescent="0.25">
      <c r="A44" s="197" t="s">
        <v>149</v>
      </c>
    </row>
    <row r="45" spans="1:8" x14ac:dyDescent="0.25">
      <c r="A45" s="185" t="s">
        <v>148</v>
      </c>
    </row>
    <row r="46" spans="1:8" x14ac:dyDescent="0.25">
      <c r="A46" s="198" t="s">
        <v>150</v>
      </c>
    </row>
    <row r="47" spans="1:8" x14ac:dyDescent="0.25">
      <c r="A47" s="185"/>
    </row>
  </sheetData>
  <mergeCells count="4">
    <mergeCell ref="A1:F1"/>
    <mergeCell ref="A3:E3"/>
    <mergeCell ref="C41:E41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H54"/>
  <sheetViews>
    <sheetView showGridLines="0" view="pageBreakPreview" topLeftCell="A33" zoomScale="55" zoomScaleNormal="120" zoomScaleSheetLayoutView="55" workbookViewId="0">
      <selection activeCell="I16" sqref="I16:I17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3" style="8" customWidth="1"/>
    <col min="5" max="5" width="14.453125" style="8" customWidth="1"/>
    <col min="6" max="6" width="14.54296875" style="8" customWidth="1"/>
    <col min="7" max="16384" width="11.453125" style="8"/>
  </cols>
  <sheetData>
    <row r="1" spans="1:6" ht="18.75" customHeight="1" x14ac:dyDescent="0.25">
      <c r="A1" s="293" t="s">
        <v>33</v>
      </c>
      <c r="B1" s="293"/>
      <c r="C1" s="293"/>
      <c r="D1" s="293"/>
      <c r="E1" s="293"/>
      <c r="F1" s="293"/>
    </row>
    <row r="3" spans="1:6" ht="12.75" customHeight="1" x14ac:dyDescent="0.25">
      <c r="A3" s="294" t="s">
        <v>176</v>
      </c>
      <c r="B3" s="295"/>
      <c r="C3" s="295"/>
      <c r="D3" s="295"/>
      <c r="E3" s="295"/>
      <c r="F3" s="9" t="s">
        <v>35</v>
      </c>
    </row>
    <row r="4" spans="1:6" ht="184" customHeight="1" x14ac:dyDescent="0.25">
      <c r="A4" s="302" t="str">
        <f>'PPTO  SISFV PÁEZ 56U'!B9</f>
        <v>Suministro e instalación de gabinete autosoportado en lámina galvanizada de 598 mm de ancho  x  840  mm  de  alto  x  460  mm  de  fondo  en  lámina  CR  calibre  18,  con 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 horizontal  superior  del  armario,  deben  poseer  una  agarradera  que  facilite  su accionamiento y las bisagras deben ser galvanizadas, cromadas, niqueladas o en acero inoxidable, bronce o aluminio suficientemente fuertes para asegurar rígidamente la puerta de la estructura e instaladas sin que pierdan el recubrimiento protector IP 33.
El   encerramiento  metálico  deberá  estar   debidamente  marcado   y  cumplir   con   los requerimientos mínimos de seguridad definidos por el RETIE numeral 20.23.</v>
      </c>
      <c r="B4" s="294"/>
      <c r="C4" s="294"/>
      <c r="D4" s="294"/>
      <c r="F4" s="11" t="s">
        <v>12</v>
      </c>
    </row>
    <row r="5" spans="1:6" ht="13" x14ac:dyDescent="0.3">
      <c r="A5" s="12"/>
      <c r="F5" s="13"/>
    </row>
    <row r="6" spans="1:6" ht="13" x14ac:dyDescent="0.3">
      <c r="A6" s="14" t="s">
        <v>36</v>
      </c>
    </row>
    <row r="7" spans="1:6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6" ht="25" x14ac:dyDescent="0.3">
      <c r="A8" s="220" t="s">
        <v>178</v>
      </c>
      <c r="B8" s="33" t="s">
        <v>12</v>
      </c>
      <c r="C8" s="33">
        <v>2</v>
      </c>
      <c r="D8" s="16"/>
      <c r="E8" s="16"/>
      <c r="F8" s="80">
        <f t="shared" ref="F8:F17" si="0">ROUND(C8*E8,0)</f>
        <v>0</v>
      </c>
    </row>
    <row r="9" spans="1:6" ht="13" x14ac:dyDescent="0.3">
      <c r="A9" s="220" t="s">
        <v>179</v>
      </c>
      <c r="B9" s="33" t="s">
        <v>12</v>
      </c>
      <c r="C9" s="33">
        <v>3</v>
      </c>
      <c r="D9" s="16"/>
      <c r="E9" s="16"/>
      <c r="F9" s="80">
        <f t="shared" si="0"/>
        <v>0</v>
      </c>
    </row>
    <row r="10" spans="1:6" ht="13" x14ac:dyDescent="0.3">
      <c r="A10" s="220" t="s">
        <v>180</v>
      </c>
      <c r="B10" s="33" t="s">
        <v>54</v>
      </c>
      <c r="C10" s="33">
        <v>2</v>
      </c>
      <c r="D10" s="16"/>
      <c r="E10" s="16"/>
      <c r="F10" s="80">
        <f t="shared" si="0"/>
        <v>0</v>
      </c>
    </row>
    <row r="11" spans="1:6" ht="13" x14ac:dyDescent="0.3">
      <c r="A11" s="220" t="s">
        <v>181</v>
      </c>
      <c r="B11" s="33" t="s">
        <v>12</v>
      </c>
      <c r="C11" s="33">
        <v>15</v>
      </c>
      <c r="D11" s="16"/>
      <c r="E11" s="16"/>
      <c r="F11" s="80">
        <f t="shared" si="0"/>
        <v>0</v>
      </c>
    </row>
    <row r="12" spans="1:6" ht="81" customHeight="1" x14ac:dyDescent="0.3">
      <c r="A12" s="221" t="s">
        <v>182</v>
      </c>
      <c r="B12" s="33" t="s">
        <v>12</v>
      </c>
      <c r="C12" s="33">
        <v>1</v>
      </c>
      <c r="D12" s="16"/>
      <c r="E12" s="16"/>
      <c r="F12" s="80">
        <f t="shared" si="0"/>
        <v>0</v>
      </c>
    </row>
    <row r="13" spans="1:6" ht="13" x14ac:dyDescent="0.3">
      <c r="A13" s="220" t="s">
        <v>183</v>
      </c>
      <c r="B13" s="33" t="s">
        <v>177</v>
      </c>
      <c r="C13" s="33">
        <v>1</v>
      </c>
      <c r="D13" s="16"/>
      <c r="E13" s="16"/>
      <c r="F13" s="80">
        <f t="shared" si="0"/>
        <v>0</v>
      </c>
    </row>
    <row r="14" spans="1:6" ht="13" x14ac:dyDescent="0.3">
      <c r="A14" s="220" t="s">
        <v>164</v>
      </c>
      <c r="B14" s="33" t="s">
        <v>12</v>
      </c>
      <c r="C14" s="33">
        <v>24</v>
      </c>
      <c r="D14" s="16"/>
      <c r="E14" s="16"/>
      <c r="F14" s="80">
        <f t="shared" si="0"/>
        <v>0</v>
      </c>
    </row>
    <row r="15" spans="1:6" ht="13" x14ac:dyDescent="0.3">
      <c r="A15" s="220" t="s">
        <v>184</v>
      </c>
      <c r="B15" s="33" t="s">
        <v>12</v>
      </c>
      <c r="C15" s="33">
        <v>18</v>
      </c>
      <c r="D15" s="16"/>
      <c r="E15" s="16"/>
      <c r="F15" s="80">
        <f t="shared" si="0"/>
        <v>0</v>
      </c>
    </row>
    <row r="16" spans="1:6" ht="13" x14ac:dyDescent="0.3">
      <c r="A16" s="220" t="s">
        <v>185</v>
      </c>
      <c r="B16" s="33" t="s">
        <v>54</v>
      </c>
      <c r="C16" s="33">
        <v>1</v>
      </c>
      <c r="D16" s="16"/>
      <c r="E16" s="16"/>
      <c r="F16" s="80">
        <f t="shared" si="0"/>
        <v>0</v>
      </c>
    </row>
    <row r="17" spans="1:8" ht="13" x14ac:dyDescent="0.3">
      <c r="A17" s="220" t="s">
        <v>186</v>
      </c>
      <c r="B17" s="33" t="s">
        <v>12</v>
      </c>
      <c r="C17" s="33">
        <v>1</v>
      </c>
      <c r="D17" s="16"/>
      <c r="E17" s="16"/>
      <c r="F17" s="80">
        <f t="shared" si="0"/>
        <v>0</v>
      </c>
    </row>
    <row r="18" spans="1:8" ht="16.5" customHeight="1" x14ac:dyDescent="0.25">
      <c r="A18" s="32" t="s">
        <v>187</v>
      </c>
      <c r="B18" s="33" t="s">
        <v>12</v>
      </c>
      <c r="C18" s="33">
        <v>1</v>
      </c>
      <c r="D18" s="33"/>
      <c r="E18" s="89"/>
      <c r="F18" s="80">
        <f t="shared" ref="F18:F24" si="1">ROUND(C18*E18,0)</f>
        <v>0</v>
      </c>
      <c r="H18" s="84"/>
    </row>
    <row r="19" spans="1:8" x14ac:dyDescent="0.25">
      <c r="A19" s="108" t="s">
        <v>188</v>
      </c>
      <c r="B19" s="33" t="s">
        <v>12</v>
      </c>
      <c r="C19" s="33">
        <v>3</v>
      </c>
      <c r="D19" s="33"/>
      <c r="E19" s="89"/>
      <c r="F19" s="80">
        <f t="shared" si="1"/>
        <v>0</v>
      </c>
    </row>
    <row r="20" spans="1:8" ht="25" x14ac:dyDescent="0.25">
      <c r="A20" s="108" t="s">
        <v>189</v>
      </c>
      <c r="B20" s="33" t="s">
        <v>12</v>
      </c>
      <c r="C20" s="33">
        <v>1</v>
      </c>
      <c r="D20" s="33"/>
      <c r="E20" s="89"/>
      <c r="F20" s="80">
        <f t="shared" si="1"/>
        <v>0</v>
      </c>
    </row>
    <row r="21" spans="1:8" x14ac:dyDescent="0.25">
      <c r="A21" s="32" t="s">
        <v>190</v>
      </c>
      <c r="B21" s="33" t="s">
        <v>54</v>
      </c>
      <c r="C21" s="113">
        <v>1.2</v>
      </c>
      <c r="D21" s="109"/>
      <c r="E21" s="89"/>
      <c r="F21" s="80">
        <f t="shared" si="1"/>
        <v>0</v>
      </c>
    </row>
    <row r="22" spans="1:8" x14ac:dyDescent="0.25">
      <c r="A22" s="32" t="s">
        <v>174</v>
      </c>
      <c r="B22" s="33" t="s">
        <v>54</v>
      </c>
      <c r="C22" s="113">
        <v>5.6</v>
      </c>
      <c r="D22" s="113"/>
      <c r="E22" s="89"/>
      <c r="F22" s="80">
        <f t="shared" si="1"/>
        <v>0</v>
      </c>
      <c r="H22" s="84"/>
    </row>
    <row r="23" spans="1:8" x14ac:dyDescent="0.25">
      <c r="A23" s="32" t="s">
        <v>191</v>
      </c>
      <c r="B23" s="33" t="s">
        <v>54</v>
      </c>
      <c r="C23" s="113">
        <v>7.5</v>
      </c>
      <c r="D23" s="113"/>
      <c r="E23" s="89"/>
      <c r="F23" s="80">
        <f t="shared" si="1"/>
        <v>0</v>
      </c>
      <c r="H23" s="84"/>
    </row>
    <row r="24" spans="1:8" x14ac:dyDescent="0.25">
      <c r="A24" s="231" t="s">
        <v>246</v>
      </c>
      <c r="B24" s="33"/>
      <c r="C24" s="33">
        <v>0.52500000000000002</v>
      </c>
      <c r="D24" s="33"/>
      <c r="E24" s="92"/>
      <c r="F24" s="80">
        <f t="shared" si="1"/>
        <v>0</v>
      </c>
      <c r="H24" s="84"/>
    </row>
    <row r="25" spans="1:8" ht="13" x14ac:dyDescent="0.3">
      <c r="C25" s="23"/>
      <c r="D25" s="23"/>
      <c r="E25" s="35" t="s">
        <v>42</v>
      </c>
      <c r="F25" s="90">
        <f>SUM(F8:F23)</f>
        <v>0</v>
      </c>
      <c r="H25" s="84"/>
    </row>
    <row r="27" spans="1:8" ht="13" x14ac:dyDescent="0.3">
      <c r="A27" s="26" t="s">
        <v>43</v>
      </c>
      <c r="F27" s="84"/>
    </row>
    <row r="28" spans="1:8" ht="13" x14ac:dyDescent="0.3">
      <c r="A28" s="15" t="s">
        <v>37</v>
      </c>
      <c r="B28" s="16" t="s">
        <v>55</v>
      </c>
      <c r="C28" s="16" t="s">
        <v>44</v>
      </c>
      <c r="D28" s="16"/>
      <c r="E28" s="16" t="s">
        <v>45</v>
      </c>
      <c r="F28" s="16" t="s">
        <v>41</v>
      </c>
    </row>
    <row r="29" spans="1:8" x14ac:dyDescent="0.25">
      <c r="A29" s="19" t="s">
        <v>56</v>
      </c>
      <c r="B29" s="20" t="s">
        <v>12</v>
      </c>
      <c r="C29" s="81"/>
      <c r="D29" s="81"/>
      <c r="E29" s="20"/>
      <c r="F29" s="81" t="e">
        <f>ROUND(C29/E29,0)</f>
        <v>#DIV/0!</v>
      </c>
    </row>
    <row r="30" spans="1:8" x14ac:dyDescent="0.25">
      <c r="A30" s="32"/>
      <c r="B30" s="20"/>
      <c r="C30" s="81"/>
      <c r="D30" s="81"/>
      <c r="E30" s="20"/>
      <c r="F30" s="81"/>
    </row>
    <row r="31" spans="1:8" x14ac:dyDescent="0.25">
      <c r="A31" s="19"/>
      <c r="B31" s="20"/>
      <c r="C31" s="81"/>
      <c r="D31" s="81"/>
      <c r="E31" s="21"/>
      <c r="F31" s="81"/>
    </row>
    <row r="32" spans="1:8" ht="13" x14ac:dyDescent="0.3">
      <c r="C32" s="23"/>
      <c r="D32" s="23"/>
      <c r="E32" s="24" t="s">
        <v>42</v>
      </c>
      <c r="F32" s="82" t="e">
        <f>SUM(F29:F31)</f>
        <v>#DIV/0!</v>
      </c>
    </row>
    <row r="33" spans="1:8" ht="13" x14ac:dyDescent="0.3">
      <c r="C33" s="23"/>
      <c r="D33" s="23"/>
      <c r="E33" s="23"/>
      <c r="F33" s="29"/>
    </row>
    <row r="34" spans="1:8" ht="13" x14ac:dyDescent="0.3">
      <c r="A34" s="14" t="s">
        <v>47</v>
      </c>
      <c r="F34" s="30"/>
    </row>
    <row r="35" spans="1:8" ht="13" x14ac:dyDescent="0.3">
      <c r="A35" s="15" t="s">
        <v>37</v>
      </c>
      <c r="B35" s="16" t="s">
        <v>38</v>
      </c>
      <c r="C35" s="16" t="s">
        <v>57</v>
      </c>
      <c r="D35" s="16"/>
      <c r="E35" s="16" t="s">
        <v>58</v>
      </c>
      <c r="F35" s="31" t="s">
        <v>41</v>
      </c>
    </row>
    <row r="36" spans="1:8" ht="79" customHeight="1" x14ac:dyDescent="0.25">
      <c r="A36" s="32" t="s">
        <v>245</v>
      </c>
      <c r="B36" s="33" t="s">
        <v>59</v>
      </c>
      <c r="C36" s="34"/>
      <c r="D36" s="34"/>
      <c r="E36" s="77"/>
      <c r="F36" s="80">
        <f>C36*E36</f>
        <v>0</v>
      </c>
    </row>
    <row r="37" spans="1:8" ht="40.4" customHeight="1" x14ac:dyDescent="0.25">
      <c r="A37" s="32"/>
      <c r="B37" s="33"/>
      <c r="C37" s="34"/>
      <c r="D37" s="34"/>
      <c r="E37" s="77"/>
      <c r="F37" s="80"/>
    </row>
    <row r="38" spans="1:8" ht="13.4" customHeight="1" x14ac:dyDescent="0.25">
      <c r="A38" s="32"/>
      <c r="B38" s="33"/>
      <c r="C38" s="34"/>
      <c r="D38" s="34"/>
      <c r="E38" s="77"/>
      <c r="F38" s="80"/>
    </row>
    <row r="39" spans="1:8" ht="13" x14ac:dyDescent="0.3">
      <c r="C39" s="23"/>
      <c r="D39" s="23"/>
      <c r="E39" s="24" t="s">
        <v>42</v>
      </c>
      <c r="F39" s="82">
        <f>SUM(F36:F38)</f>
        <v>0</v>
      </c>
      <c r="H39" s="84"/>
    </row>
    <row r="40" spans="1:8" ht="13" x14ac:dyDescent="0.3">
      <c r="C40" s="23"/>
      <c r="D40" s="23"/>
      <c r="F40" s="29"/>
    </row>
    <row r="41" spans="1:8" ht="13" x14ac:dyDescent="0.3">
      <c r="A41" s="14" t="s">
        <v>50</v>
      </c>
      <c r="F41" s="30"/>
    </row>
    <row r="42" spans="1:8" s="23" customFormat="1" ht="13" x14ac:dyDescent="0.3">
      <c r="A42" s="16" t="s">
        <v>37</v>
      </c>
      <c r="B42" s="16" t="s">
        <v>51</v>
      </c>
      <c r="C42" s="16" t="s">
        <v>52</v>
      </c>
      <c r="D42" s="16"/>
      <c r="E42" s="16" t="s">
        <v>45</v>
      </c>
      <c r="F42" s="31" t="s">
        <v>41</v>
      </c>
    </row>
    <row r="43" spans="1:8" x14ac:dyDescent="0.25">
      <c r="A43" s="39" t="s">
        <v>60</v>
      </c>
      <c r="B43" s="85"/>
      <c r="C43" s="28"/>
      <c r="D43" s="28"/>
      <c r="E43" s="20"/>
      <c r="F43" s="81" t="e">
        <f>ROUND(B43*C43/E43,0)</f>
        <v>#DIV/0!</v>
      </c>
    </row>
    <row r="44" spans="1:8" x14ac:dyDescent="0.25">
      <c r="A44" s="38" t="s">
        <v>61</v>
      </c>
      <c r="B44" s="85"/>
      <c r="C44" s="28"/>
      <c r="D44" s="28"/>
      <c r="E44" s="20"/>
      <c r="F44" s="81" t="e">
        <f>ROUND(B44*C44/E44,0)</f>
        <v>#DIV/0!</v>
      </c>
    </row>
    <row r="45" spans="1:8" x14ac:dyDescent="0.25">
      <c r="A45" s="38"/>
      <c r="B45" s="85"/>
      <c r="C45" s="28"/>
      <c r="D45" s="28"/>
      <c r="E45" s="21"/>
      <c r="F45" s="81"/>
    </row>
    <row r="46" spans="1:8" ht="13" x14ac:dyDescent="0.3">
      <c r="C46" s="23"/>
      <c r="D46" s="23"/>
      <c r="E46" s="24" t="s">
        <v>42</v>
      </c>
      <c r="F46" s="82" t="e">
        <f>SUM(F43:F45)</f>
        <v>#DIV/0!</v>
      </c>
    </row>
    <row r="47" spans="1:8" ht="13" x14ac:dyDescent="0.3">
      <c r="A47"/>
      <c r="C47" s="23"/>
      <c r="D47" s="23"/>
      <c r="F47" s="30"/>
    </row>
    <row r="48" spans="1:8" ht="12.75" customHeight="1" x14ac:dyDescent="0.3">
      <c r="A48"/>
      <c r="C48" s="299" t="s">
        <v>53</v>
      </c>
      <c r="D48" s="301"/>
      <c r="E48" s="300"/>
      <c r="F48" s="83" t="e">
        <f>F25+F32+F39+F46</f>
        <v>#DIV/0!</v>
      </c>
      <c r="H48" s="84"/>
    </row>
    <row r="49" spans="1:6" ht="13" x14ac:dyDescent="0.3">
      <c r="A49"/>
      <c r="C49" s="23"/>
      <c r="D49" s="23"/>
      <c r="E49" s="13"/>
      <c r="F49" s="13"/>
    </row>
    <row r="50" spans="1:6" x14ac:dyDescent="0.25">
      <c r="A50" s="105"/>
    </row>
    <row r="51" spans="1:6" x14ac:dyDescent="0.25">
      <c r="A51" s="197" t="s">
        <v>149</v>
      </c>
    </row>
    <row r="52" spans="1:6" x14ac:dyDescent="0.25">
      <c r="A52" s="185" t="s">
        <v>148</v>
      </c>
    </row>
    <row r="53" spans="1:6" x14ac:dyDescent="0.25">
      <c r="A53" s="198" t="s">
        <v>150</v>
      </c>
    </row>
    <row r="54" spans="1:6" x14ac:dyDescent="0.25">
      <c r="A54" s="185"/>
    </row>
  </sheetData>
  <mergeCells count="4">
    <mergeCell ref="A1:F1"/>
    <mergeCell ref="A3:E3"/>
    <mergeCell ref="C48:E48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G40"/>
  <sheetViews>
    <sheetView showGridLines="0" view="pageBreakPreview" topLeftCell="A20" zoomScale="60" zoomScaleNormal="90" workbookViewId="0">
      <selection activeCell="B21" sqref="B21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2.54296875" style="8" customWidth="1"/>
    <col min="5" max="6" width="15.453125" style="8" customWidth="1"/>
    <col min="7" max="7" width="6.453125" style="8" customWidth="1"/>
    <col min="8" max="16384" width="11.453125" style="8"/>
  </cols>
  <sheetData>
    <row r="1" spans="1:7" ht="18.75" customHeight="1" x14ac:dyDescent="0.25">
      <c r="A1" s="293" t="s">
        <v>33</v>
      </c>
      <c r="B1" s="293"/>
      <c r="C1" s="293"/>
      <c r="D1" s="293"/>
      <c r="E1" s="293"/>
      <c r="F1" s="293"/>
    </row>
    <row r="3" spans="1:7" ht="12.75" customHeight="1" x14ac:dyDescent="0.25">
      <c r="A3" s="294" t="s">
        <v>192</v>
      </c>
      <c r="B3" s="295"/>
      <c r="C3" s="295"/>
      <c r="D3" s="295"/>
      <c r="E3" s="295"/>
      <c r="F3" s="9" t="s">
        <v>35</v>
      </c>
      <c r="G3" s="10"/>
    </row>
    <row r="4" spans="1:7" ht="63" customHeight="1" x14ac:dyDescent="0.25">
      <c r="A4" s="302" t="str">
        <f>'PPTO  SISFV PÁEZ 56U'!B10</f>
        <v>Suministro  e  instalación  de  regulador  (controlador)  de  carga,  50A/48V  MPPT  Solar, eficiencia mínima del 96%, debe ser apto para cargar baterías tipo LiFePO4. Con todas las protecciones eléctricas necesarias en caso de sobrecarga, cortocircuito, advertencia de alto voltaje</v>
      </c>
      <c r="B4" s="294"/>
      <c r="C4" s="294"/>
      <c r="D4" s="294"/>
      <c r="F4" s="11" t="s">
        <v>12</v>
      </c>
    </row>
    <row r="5" spans="1:7" ht="13" x14ac:dyDescent="0.3">
      <c r="A5" s="12"/>
      <c r="F5" s="13"/>
    </row>
    <row r="6" spans="1:7" ht="13" x14ac:dyDescent="0.3">
      <c r="A6" s="14" t="s">
        <v>36</v>
      </c>
    </row>
    <row r="7" spans="1:7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7" ht="39.65" customHeight="1" x14ac:dyDescent="0.25">
      <c r="A8" s="32" t="s">
        <v>193</v>
      </c>
      <c r="B8" s="17" t="s">
        <v>12</v>
      </c>
      <c r="C8" s="18">
        <v>1</v>
      </c>
      <c r="D8" s="18"/>
      <c r="E8" s="93"/>
      <c r="F8" s="93">
        <f>C8*E8</f>
        <v>0</v>
      </c>
    </row>
    <row r="9" spans="1:7" ht="21.5" customHeight="1" x14ac:dyDescent="0.25">
      <c r="A9" s="231" t="s">
        <v>164</v>
      </c>
      <c r="B9" s="232" t="s">
        <v>12</v>
      </c>
      <c r="C9" s="232">
        <v>2</v>
      </c>
      <c r="D9" s="232"/>
      <c r="E9" s="232"/>
      <c r="F9" s="93">
        <f>C9*E9</f>
        <v>0</v>
      </c>
    </row>
    <row r="10" spans="1:7" x14ac:dyDescent="0.25">
      <c r="A10" s="39"/>
      <c r="B10" s="20"/>
      <c r="C10" s="21"/>
      <c r="D10" s="21"/>
      <c r="E10" s="22"/>
      <c r="F10" s="40"/>
    </row>
    <row r="11" spans="1:7" ht="13" x14ac:dyDescent="0.3">
      <c r="C11" s="23"/>
      <c r="D11" s="23"/>
      <c r="E11" s="24" t="s">
        <v>42</v>
      </c>
      <c r="F11" s="82">
        <f>SUM(F8:F10)</f>
        <v>0</v>
      </c>
    </row>
    <row r="12" spans="1:7" x14ac:dyDescent="0.25">
      <c r="F12" s="30"/>
    </row>
    <row r="13" spans="1:7" ht="13" x14ac:dyDescent="0.3">
      <c r="A13" s="26" t="s">
        <v>43</v>
      </c>
      <c r="F13" s="30"/>
    </row>
    <row r="14" spans="1:7" ht="13" x14ac:dyDescent="0.3">
      <c r="A14" s="15" t="s">
        <v>37</v>
      </c>
      <c r="B14" s="16" t="s">
        <v>55</v>
      </c>
      <c r="C14" s="16" t="s">
        <v>44</v>
      </c>
      <c r="D14" s="16"/>
      <c r="E14" s="16" t="s">
        <v>45</v>
      </c>
      <c r="F14" s="31" t="s">
        <v>41</v>
      </c>
    </row>
    <row r="15" spans="1:7" x14ac:dyDescent="0.25">
      <c r="A15" s="19" t="s">
        <v>56</v>
      </c>
      <c r="B15" s="20" t="s">
        <v>12</v>
      </c>
      <c r="C15" s="81"/>
      <c r="D15" s="81"/>
      <c r="E15" s="21"/>
      <c r="F15" s="81" t="e">
        <f>ROUND(C15/E15,0)</f>
        <v>#DIV/0!</v>
      </c>
    </row>
    <row r="16" spans="1:7" x14ac:dyDescent="0.25">
      <c r="A16" s="19"/>
      <c r="B16" s="20"/>
      <c r="C16" s="22"/>
      <c r="D16" s="22"/>
      <c r="E16" s="28"/>
      <c r="F16" s="27"/>
    </row>
    <row r="17" spans="1:6" x14ac:dyDescent="0.25">
      <c r="A17" s="19"/>
      <c r="B17" s="20"/>
      <c r="C17" s="22"/>
      <c r="D17" s="22"/>
      <c r="E17" s="28"/>
      <c r="F17" s="27"/>
    </row>
    <row r="18" spans="1:6" ht="13" x14ac:dyDescent="0.3">
      <c r="C18" s="23"/>
      <c r="D18" s="23"/>
      <c r="E18" s="24" t="s">
        <v>42</v>
      </c>
      <c r="F18" s="101" t="e">
        <f>SUM(F15:F17)</f>
        <v>#DIV/0!</v>
      </c>
    </row>
    <row r="19" spans="1:6" ht="13" x14ac:dyDescent="0.3">
      <c r="C19" s="23"/>
      <c r="D19" s="23"/>
      <c r="E19" s="23"/>
      <c r="F19" s="29"/>
    </row>
    <row r="20" spans="1:6" ht="13" x14ac:dyDescent="0.3">
      <c r="A20" s="14" t="s">
        <v>47</v>
      </c>
      <c r="F20" s="30"/>
    </row>
    <row r="21" spans="1:6" ht="26.5" customHeight="1" x14ac:dyDescent="0.3">
      <c r="A21" s="15" t="s">
        <v>37</v>
      </c>
      <c r="B21" s="16" t="s">
        <v>38</v>
      </c>
      <c r="C21" s="16" t="s">
        <v>57</v>
      </c>
      <c r="D21" s="16"/>
      <c r="E21" s="16" t="s">
        <v>58</v>
      </c>
      <c r="F21" s="31" t="s">
        <v>41</v>
      </c>
    </row>
    <row r="22" spans="1:6" ht="60.5" customHeight="1" x14ac:dyDescent="0.25">
      <c r="A22" s="32" t="s">
        <v>245</v>
      </c>
      <c r="B22" s="33" t="s">
        <v>59</v>
      </c>
      <c r="C22" s="34"/>
      <c r="D22" s="34"/>
      <c r="E22" s="77"/>
      <c r="F22" s="80">
        <f>C22*E22</f>
        <v>0</v>
      </c>
    </row>
    <row r="23" spans="1:6" ht="13.4" customHeight="1" x14ac:dyDescent="0.25">
      <c r="A23" s="32"/>
      <c r="B23" s="33"/>
      <c r="C23" s="34"/>
      <c r="D23" s="34"/>
      <c r="E23" s="77"/>
      <c r="F23" s="80"/>
    </row>
    <row r="24" spans="1:6" x14ac:dyDescent="0.25">
      <c r="A24" s="32"/>
      <c r="B24" s="33"/>
      <c r="C24" s="34"/>
      <c r="D24" s="34"/>
      <c r="E24" s="77"/>
      <c r="F24" s="80"/>
    </row>
    <row r="25" spans="1:6" ht="13" x14ac:dyDescent="0.3">
      <c r="C25" s="23"/>
      <c r="D25" s="23"/>
      <c r="E25" s="24" t="s">
        <v>42</v>
      </c>
      <c r="F25" s="101">
        <f>SUM(F22:F24)</f>
        <v>0</v>
      </c>
    </row>
    <row r="26" spans="1:6" ht="13" x14ac:dyDescent="0.3">
      <c r="C26" s="23"/>
      <c r="D26" s="23"/>
      <c r="F26" s="29"/>
    </row>
    <row r="27" spans="1:6" s="23" customFormat="1" ht="13" x14ac:dyDescent="0.3">
      <c r="A27" s="14" t="s">
        <v>50</v>
      </c>
      <c r="B27" s="8"/>
      <c r="C27" s="8"/>
      <c r="D27" s="8"/>
      <c r="E27" s="8"/>
      <c r="F27" s="30"/>
    </row>
    <row r="28" spans="1:6" ht="13" x14ac:dyDescent="0.3">
      <c r="A28" s="16" t="s">
        <v>37</v>
      </c>
      <c r="B28" s="16" t="s">
        <v>51</v>
      </c>
      <c r="C28" s="16" t="s">
        <v>52</v>
      </c>
      <c r="D28" s="16"/>
      <c r="E28" s="16" t="s">
        <v>45</v>
      </c>
      <c r="F28" s="31" t="s">
        <v>41</v>
      </c>
    </row>
    <row r="29" spans="1:6" x14ac:dyDescent="0.25">
      <c r="A29" s="39" t="s">
        <v>60</v>
      </c>
      <c r="B29" s="85"/>
      <c r="C29" s="28"/>
      <c r="D29" s="28"/>
      <c r="E29" s="21"/>
      <c r="F29" s="81" t="e">
        <f>ROUND(B29*C29/E29,0)</f>
        <v>#DIV/0!</v>
      </c>
    </row>
    <row r="30" spans="1:6" x14ac:dyDescent="0.25">
      <c r="A30" s="38" t="s">
        <v>61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/>
      <c r="B31" s="85"/>
      <c r="C31" s="28"/>
      <c r="D31" s="28"/>
      <c r="E31" s="21"/>
      <c r="F31" s="81"/>
    </row>
    <row r="32" spans="1:6" ht="13" x14ac:dyDescent="0.3">
      <c r="C32" s="23"/>
      <c r="D32" s="23"/>
      <c r="E32" s="24" t="s">
        <v>42</v>
      </c>
      <c r="F32" s="82" t="e">
        <f>SUM(F29:F31)</f>
        <v>#DIV/0!</v>
      </c>
    </row>
    <row r="33" spans="1:6" ht="12.75" customHeight="1" x14ac:dyDescent="0.3">
      <c r="A33"/>
      <c r="C33" s="23"/>
      <c r="D33" s="23"/>
      <c r="F33" s="30"/>
    </row>
    <row r="34" spans="1:6" ht="13" x14ac:dyDescent="0.3">
      <c r="A34"/>
      <c r="C34" s="299" t="s">
        <v>53</v>
      </c>
      <c r="D34" s="301"/>
      <c r="E34" s="300"/>
      <c r="F34" s="83" t="e">
        <f>F11+F18+F25+F32</f>
        <v>#DIV/0!</v>
      </c>
    </row>
    <row r="35" spans="1:6" ht="13" x14ac:dyDescent="0.3">
      <c r="A35"/>
      <c r="C35" s="23"/>
      <c r="D35" s="23"/>
      <c r="E35" s="13"/>
      <c r="F35" s="13"/>
    </row>
    <row r="36" spans="1:6" x14ac:dyDescent="0.25">
      <c r="A36" s="105"/>
    </row>
    <row r="37" spans="1:6" x14ac:dyDescent="0.25">
      <c r="A37" s="197" t="s">
        <v>149</v>
      </c>
    </row>
    <row r="38" spans="1:6" x14ac:dyDescent="0.25">
      <c r="A38" s="185" t="s">
        <v>148</v>
      </c>
    </row>
    <row r="39" spans="1:6" x14ac:dyDescent="0.25">
      <c r="A39" s="198" t="s">
        <v>150</v>
      </c>
    </row>
    <row r="40" spans="1:6" x14ac:dyDescent="0.25">
      <c r="A40" s="185"/>
    </row>
  </sheetData>
  <mergeCells count="4">
    <mergeCell ref="A1:F1"/>
    <mergeCell ref="A3:E3"/>
    <mergeCell ref="C34:E34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H42"/>
  <sheetViews>
    <sheetView showGridLines="0" view="pageBreakPreview" topLeftCell="A10" zoomScale="60" zoomScaleNormal="70" workbookViewId="0">
      <selection activeCell="B8" sqref="B8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2.453125" style="8" customWidth="1"/>
    <col min="5" max="5" width="15.453125" style="8" customWidth="1"/>
    <col min="6" max="6" width="15.54296875" style="8" customWidth="1"/>
    <col min="7" max="7" width="6.453125" style="8" customWidth="1"/>
    <col min="8" max="8" width="17.1796875" style="8" bestFit="1" customWidth="1"/>
    <col min="9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194</v>
      </c>
      <c r="B3" s="295"/>
      <c r="C3" s="295"/>
      <c r="D3" s="295"/>
      <c r="E3" s="295"/>
      <c r="F3" s="9" t="s">
        <v>35</v>
      </c>
      <c r="G3" s="10"/>
      <c r="H3" s="10"/>
    </row>
    <row r="4" spans="1:8" ht="44.5" customHeight="1" x14ac:dyDescent="0.25">
      <c r="A4" s="302" t="str">
        <f>'PPTO  SISFV PÁEZ 56U'!B11</f>
        <v>Suministro e Instalación de batería de ión - litio tipo fosfato de hierro (LiFePO4) de ciclo profundo de 120 Ah – 51.2 VDC - ≥6000 ciclos hasta el 80% DOD, con BMS integrado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ht="44.15" customHeight="1" x14ac:dyDescent="0.25">
      <c r="A8" s="32" t="s">
        <v>266</v>
      </c>
      <c r="B8" s="33" t="s">
        <v>267</v>
      </c>
      <c r="C8" s="34">
        <v>1</v>
      </c>
      <c r="D8" s="34"/>
      <c r="E8" s="80"/>
      <c r="F8" s="80">
        <f>C8*E8</f>
        <v>0</v>
      </c>
    </row>
    <row r="9" spans="1:8" x14ac:dyDescent="0.25">
      <c r="A9" s="39" t="s">
        <v>195</v>
      </c>
      <c r="B9" s="20" t="s">
        <v>177</v>
      </c>
      <c r="C9" s="21">
        <v>1</v>
      </c>
      <c r="D9" s="21"/>
      <c r="E9" s="81"/>
      <c r="F9" s="80">
        <f>C9*E9</f>
        <v>0</v>
      </c>
    </row>
    <row r="10" spans="1:8" x14ac:dyDescent="0.25">
      <c r="A10" s="19" t="s">
        <v>247</v>
      </c>
      <c r="B10" s="20" t="s">
        <v>54</v>
      </c>
      <c r="C10" s="21">
        <v>1</v>
      </c>
      <c r="D10" s="21"/>
      <c r="E10" s="27"/>
      <c r="F10" s="27"/>
    </row>
    <row r="11" spans="1:8" x14ac:dyDescent="0.25">
      <c r="A11" s="19"/>
      <c r="B11" s="20"/>
      <c r="C11" s="21"/>
      <c r="D11" s="21"/>
      <c r="E11" s="27"/>
      <c r="F11" s="27"/>
    </row>
    <row r="12" spans="1:8" ht="13" x14ac:dyDescent="0.3">
      <c r="C12" s="23"/>
      <c r="D12" s="23"/>
      <c r="E12" s="25" t="s">
        <v>42</v>
      </c>
      <c r="F12" s="82">
        <f>SUM(F8:F11)</f>
        <v>0</v>
      </c>
    </row>
    <row r="14" spans="1:8" ht="13" x14ac:dyDescent="0.3">
      <c r="A14" s="26" t="s">
        <v>43</v>
      </c>
    </row>
    <row r="15" spans="1:8" ht="13" x14ac:dyDescent="0.3">
      <c r="A15" s="15" t="s">
        <v>37</v>
      </c>
      <c r="B15" s="16" t="s">
        <v>55</v>
      </c>
      <c r="C15" s="16" t="s">
        <v>44</v>
      </c>
      <c r="D15" s="16"/>
      <c r="E15" s="16" t="s">
        <v>45</v>
      </c>
      <c r="F15" s="16" t="s">
        <v>41</v>
      </c>
    </row>
    <row r="16" spans="1:8" x14ac:dyDescent="0.25">
      <c r="A16" s="19" t="s">
        <v>56</v>
      </c>
      <c r="B16" s="20" t="s">
        <v>12</v>
      </c>
      <c r="C16" s="81"/>
      <c r="D16" s="81"/>
      <c r="E16" s="21"/>
      <c r="F16" s="79" t="e">
        <f>ROUND(C16/E16,0)</f>
        <v>#DIV/0!</v>
      </c>
    </row>
    <row r="17" spans="1:6" x14ac:dyDescent="0.25">
      <c r="A17" s="19"/>
      <c r="B17" s="20"/>
      <c r="C17" s="22"/>
      <c r="D17" s="22"/>
      <c r="E17" s="28"/>
      <c r="F17" s="27"/>
    </row>
    <row r="18" spans="1:6" x14ac:dyDescent="0.25">
      <c r="A18" s="19"/>
      <c r="B18" s="20"/>
      <c r="C18" s="22"/>
      <c r="D18" s="22"/>
      <c r="E18" s="28"/>
      <c r="F18" s="27"/>
    </row>
    <row r="19" spans="1:6" ht="13" x14ac:dyDescent="0.3">
      <c r="C19" s="23"/>
      <c r="D19" s="23"/>
      <c r="E19" s="24" t="s">
        <v>42</v>
      </c>
      <c r="F19" s="82" t="e">
        <f>SUM(F16:F18)</f>
        <v>#DIV/0!</v>
      </c>
    </row>
    <row r="20" spans="1:6" ht="13" x14ac:dyDescent="0.3">
      <c r="C20" s="23"/>
      <c r="D20" s="23"/>
      <c r="E20" s="23"/>
      <c r="F20" s="29"/>
    </row>
    <row r="21" spans="1:6" ht="13" x14ac:dyDescent="0.3">
      <c r="A21" s="14" t="s">
        <v>47</v>
      </c>
      <c r="F21" s="30"/>
    </row>
    <row r="22" spans="1:6" ht="13" x14ac:dyDescent="0.3">
      <c r="A22" s="15" t="s">
        <v>37</v>
      </c>
      <c r="B22" s="16" t="s">
        <v>38</v>
      </c>
      <c r="C22" s="16" t="s">
        <v>57</v>
      </c>
      <c r="D22" s="16"/>
      <c r="E22" s="16" t="s">
        <v>58</v>
      </c>
      <c r="F22" s="31" t="s">
        <v>41</v>
      </c>
    </row>
    <row r="23" spans="1:6" ht="58" customHeight="1" x14ac:dyDescent="0.25">
      <c r="A23" s="32" t="s">
        <v>245</v>
      </c>
      <c r="B23" s="33" t="s">
        <v>59</v>
      </c>
      <c r="C23" s="34"/>
      <c r="D23" s="34"/>
      <c r="E23" s="77"/>
      <c r="F23" s="78">
        <f>C23*E23</f>
        <v>0</v>
      </c>
    </row>
    <row r="24" spans="1:6" ht="13.4" customHeight="1" x14ac:dyDescent="0.25">
      <c r="A24" s="32"/>
      <c r="B24" s="33"/>
      <c r="C24" s="34"/>
      <c r="D24" s="34"/>
      <c r="E24" s="77"/>
      <c r="F24" s="78"/>
    </row>
    <row r="25" spans="1:6" ht="13.4" customHeight="1" x14ac:dyDescent="0.25">
      <c r="A25" s="32"/>
      <c r="B25" s="33"/>
      <c r="C25" s="34"/>
      <c r="D25" s="34"/>
      <c r="E25" s="77"/>
      <c r="F25" s="78"/>
    </row>
    <row r="26" spans="1:6" ht="13" x14ac:dyDescent="0.3">
      <c r="C26" s="23"/>
      <c r="D26" s="23"/>
      <c r="E26" s="24" t="s">
        <v>42</v>
      </c>
      <c r="F26" s="82">
        <f>SUM(F23:F25)</f>
        <v>0</v>
      </c>
    </row>
    <row r="27" spans="1:6" ht="13" x14ac:dyDescent="0.3">
      <c r="C27" s="23"/>
      <c r="D27" s="23"/>
      <c r="F27" s="29"/>
    </row>
    <row r="28" spans="1:6" ht="13" x14ac:dyDescent="0.3">
      <c r="A28" s="14" t="s">
        <v>50</v>
      </c>
      <c r="F28" s="30"/>
    </row>
    <row r="29" spans="1:6" s="23" customFormat="1" ht="13" x14ac:dyDescent="0.3">
      <c r="A29" s="16" t="s">
        <v>37</v>
      </c>
      <c r="B29" s="16" t="s">
        <v>51</v>
      </c>
      <c r="C29" s="16" t="s">
        <v>52</v>
      </c>
      <c r="D29" s="16"/>
      <c r="E29" s="16" t="s">
        <v>45</v>
      </c>
      <c r="F29" s="31" t="s">
        <v>41</v>
      </c>
    </row>
    <row r="30" spans="1:6" x14ac:dyDescent="0.25">
      <c r="A30" s="39" t="s">
        <v>60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 t="s">
        <v>61</v>
      </c>
      <c r="B31" s="85"/>
      <c r="C31" s="28"/>
      <c r="D31" s="28"/>
      <c r="E31" s="21"/>
      <c r="F31" s="81" t="e">
        <f>ROUND(B31*C31/E31,0)</f>
        <v>#DIV/0!</v>
      </c>
    </row>
    <row r="32" spans="1:6" x14ac:dyDescent="0.25">
      <c r="A32" s="38"/>
      <c r="B32" s="85"/>
      <c r="C32" s="28"/>
      <c r="D32" s="28"/>
      <c r="E32" s="21"/>
      <c r="F32" s="81"/>
    </row>
    <row r="33" spans="1:8" ht="13" x14ac:dyDescent="0.3">
      <c r="C33" s="23"/>
      <c r="D33" s="23"/>
      <c r="E33" s="24" t="s">
        <v>42</v>
      </c>
      <c r="F33" s="82" t="e">
        <f>SUM(F30:F32)</f>
        <v>#DIV/0!</v>
      </c>
    </row>
    <row r="34" spans="1:8" ht="13" x14ac:dyDescent="0.3">
      <c r="A34"/>
      <c r="C34" s="23"/>
      <c r="D34" s="23"/>
      <c r="F34" s="30"/>
    </row>
    <row r="35" spans="1:8" ht="12.75" customHeight="1" x14ac:dyDescent="0.3">
      <c r="A35"/>
      <c r="C35" s="299" t="s">
        <v>53</v>
      </c>
      <c r="D35" s="301"/>
      <c r="E35" s="300"/>
      <c r="F35" s="83" t="e">
        <f>F12+F19+F26+F33</f>
        <v>#DIV/0!</v>
      </c>
    </row>
    <row r="36" spans="1:8" ht="13" x14ac:dyDescent="0.3">
      <c r="A36"/>
      <c r="C36" s="23"/>
      <c r="D36" s="23"/>
      <c r="E36" s="13"/>
      <c r="F36" s="13"/>
    </row>
    <row r="37" spans="1:8" x14ac:dyDescent="0.25">
      <c r="A37" s="105"/>
    </row>
    <row r="38" spans="1:8" x14ac:dyDescent="0.25">
      <c r="A38" s="197" t="s">
        <v>149</v>
      </c>
    </row>
    <row r="39" spans="1:8" x14ac:dyDescent="0.25">
      <c r="A39" s="185" t="s">
        <v>148</v>
      </c>
    </row>
    <row r="40" spans="1:8" x14ac:dyDescent="0.25">
      <c r="A40" s="198" t="s">
        <v>150</v>
      </c>
    </row>
    <row r="41" spans="1:8" x14ac:dyDescent="0.25">
      <c r="A41" s="185"/>
      <c r="F41" s="84"/>
      <c r="H41" s="177"/>
    </row>
    <row r="42" spans="1:8" x14ac:dyDescent="0.25">
      <c r="H42" s="178"/>
    </row>
  </sheetData>
  <mergeCells count="4">
    <mergeCell ref="A1:F1"/>
    <mergeCell ref="A3:E3"/>
    <mergeCell ref="C35:E35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16</vt:i4>
      </vt:variant>
    </vt:vector>
  </HeadingPairs>
  <TitlesOfParts>
    <vt:vector size="31" baseType="lpstr">
      <vt:lpstr>GERENCIA</vt:lpstr>
      <vt:lpstr>FIDUCIA</vt:lpstr>
      <vt:lpstr>PPTO  SISFV PÁEZ 56U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3.1</vt:lpstr>
      <vt:lpstr>4.1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'2.1'!Área_de_impresión</vt:lpstr>
      <vt:lpstr>'2.2'!Área_de_impresión</vt:lpstr>
      <vt:lpstr>'3.1'!Área_de_impresión</vt:lpstr>
      <vt:lpstr>'4.1'!Área_de_impresión</vt:lpstr>
      <vt:lpstr>FIDUCIA!Área_de_impresión</vt:lpstr>
      <vt:lpstr>GERENCIA!Área_de_impresión</vt:lpstr>
      <vt:lpstr>'PPTO  SISFV PÁEZ 56U'!Área_de_impresión</vt:lpstr>
      <vt:lpstr>'PPTO  SISFV PÁEZ 56U'!Títulos_a_imprimir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.................</dc:creator>
  <cp:keywords/>
  <dc:description/>
  <cp:lastModifiedBy>LICENCIA 16 - JESÚS ROMERO</cp:lastModifiedBy>
  <cp:revision/>
  <cp:lastPrinted>2024-07-06T03:37:44Z</cp:lastPrinted>
  <dcterms:created xsi:type="dcterms:W3CDTF">2000-09-28T13:31:29Z</dcterms:created>
  <dcterms:modified xsi:type="dcterms:W3CDTF">2026-03-26T17:03:53Z</dcterms:modified>
  <cp:category/>
  <cp:contentStatus/>
</cp:coreProperties>
</file>