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martinez\Documents\COMUNIDADES ENERGÉTICAS\PROCESO PUTUMAYO\"/>
    </mc:Choice>
  </mc:AlternateContent>
  <bookViews>
    <workbookView xWindow="0" yWindow="0" windowWidth="19200" windowHeight="6930" firstSheet="1" activeTab="1"/>
  </bookViews>
  <sheets>
    <sheet name="CADENA DE VALOR" sheetId="2" state="hidden" r:id="rId1"/>
    <sheet name="P. GENERAL" sheetId="1" r:id="rId2"/>
    <sheet name="1.1" sheetId="14" r:id="rId3"/>
    <sheet name="1.2" sheetId="15" r:id="rId4"/>
    <sheet name="1.3" sheetId="16" r:id="rId5"/>
    <sheet name="1.4" sheetId="17" r:id="rId6"/>
    <sheet name="1.5" sheetId="18" r:id="rId7"/>
    <sheet name="1.6" sheetId="19" r:id="rId8"/>
    <sheet name="1.7" sheetId="20" r:id="rId9"/>
    <sheet name="1.8" sheetId="21" r:id="rId10"/>
    <sheet name="2.1" sheetId="22" r:id="rId11"/>
    <sheet name="3.1" sheetId="23" r:id="rId12"/>
    <sheet name="CRONOGRAMA" sheetId="10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 localSheetId="2">!#REF!</definedName>
    <definedName name="\0" localSheetId="1">!#REF!</definedName>
    <definedName name="\0">!#REF!</definedName>
    <definedName name="________MA2" localSheetId="2">!#REF!</definedName>
    <definedName name="________MA2" localSheetId="1">!#REF!</definedName>
    <definedName name="________MA2">!#REF!</definedName>
    <definedName name="_______AFC1" localSheetId="2">!#REF!</definedName>
    <definedName name="_______AFC1" localSheetId="1">!#REF!</definedName>
    <definedName name="_______AFC1">!#REF!</definedName>
    <definedName name="_______AFC3" localSheetId="2">!#REF!</definedName>
    <definedName name="_______AFC3" localSheetId="1">!#REF!</definedName>
    <definedName name="_______AFC3">!#REF!</definedName>
    <definedName name="_______AFC5" localSheetId="2">!#REF!</definedName>
    <definedName name="_______AFC5" localSheetId="1">!#REF!</definedName>
    <definedName name="_______AFC5">!#REF!</definedName>
    <definedName name="_______BGC1" localSheetId="2">!#REF!</definedName>
    <definedName name="_______BGC1">!#REF!</definedName>
    <definedName name="_______BGC3" localSheetId="2">!#REF!</definedName>
    <definedName name="_______BGC3">!#REF!</definedName>
    <definedName name="_______BGC5" localSheetId="2">!#REF!</definedName>
    <definedName name="_______BGC5">!#REF!</definedName>
    <definedName name="_______CAC1" localSheetId="2">!#REF!</definedName>
    <definedName name="_______CAC1">!#REF!</definedName>
    <definedName name="_______CAC3" localSheetId="2">!#REF!</definedName>
    <definedName name="_______CAC3">!#REF!</definedName>
    <definedName name="_______CAC5" localSheetId="2">!#REF!</definedName>
    <definedName name="_______CAC5">!#REF!</definedName>
    <definedName name="_______MA2" localSheetId="2">!#REF!</definedName>
    <definedName name="_______MA2">!#REF!</definedName>
    <definedName name="_______SBC1" localSheetId="2">!#REF!</definedName>
    <definedName name="_______SBC1">!#REF!</definedName>
    <definedName name="_______SBC3" localSheetId="2">!#REF!</definedName>
    <definedName name="_______SBC3">!#REF!</definedName>
    <definedName name="_______SBC5" localSheetId="2">!#REF!</definedName>
    <definedName name="_______SBC5">!#REF!</definedName>
    <definedName name="______AFC1" localSheetId="2">!#REF!</definedName>
    <definedName name="______AFC1">!#REF!</definedName>
    <definedName name="______AFC3" localSheetId="2">!#REF!</definedName>
    <definedName name="______AFC3">!#REF!</definedName>
    <definedName name="______AFC5" localSheetId="2">!#REF!</definedName>
    <definedName name="______AFC5">!#REF!</definedName>
    <definedName name="______BGC1" localSheetId="2">!#REF!</definedName>
    <definedName name="______BGC1">!#REF!</definedName>
    <definedName name="______BGC3" localSheetId="2">!#REF!</definedName>
    <definedName name="______BGC3">!#REF!</definedName>
    <definedName name="______BGC5" localSheetId="2">!#REF!</definedName>
    <definedName name="______BGC5">!#REF!</definedName>
    <definedName name="______CAC1" localSheetId="2">!#REF!</definedName>
    <definedName name="______CAC1">!#REF!</definedName>
    <definedName name="______CAC3" localSheetId="2">!#REF!</definedName>
    <definedName name="______CAC3">!#REF!</definedName>
    <definedName name="______CAC5" localSheetId="2">!#REF!</definedName>
    <definedName name="______CAC5">!#REF!</definedName>
    <definedName name="______MA2" localSheetId="2">!#REF!</definedName>
    <definedName name="______MA2">!#REF!</definedName>
    <definedName name="______SBC1" localSheetId="2">!#REF!</definedName>
    <definedName name="______SBC1">!#REF!</definedName>
    <definedName name="______SBC3" localSheetId="2">!#REF!</definedName>
    <definedName name="______SBC3">!#REF!</definedName>
    <definedName name="______SBC5" localSheetId="2">!#REF!</definedName>
    <definedName name="______SBC5">!#REF!</definedName>
    <definedName name="_____AFC1" localSheetId="2">!#REF!</definedName>
    <definedName name="_____AFC1">!#REF!</definedName>
    <definedName name="_____AFC3" localSheetId="2">!#REF!</definedName>
    <definedName name="_____AFC3">!#REF!</definedName>
    <definedName name="_____AFC5" localSheetId="2">!#REF!</definedName>
    <definedName name="_____AFC5">!#REF!</definedName>
    <definedName name="_____BGC1" localSheetId="2">!#REF!</definedName>
    <definedName name="_____BGC1">!#REF!</definedName>
    <definedName name="_____BGC3" localSheetId="2">!#REF!</definedName>
    <definedName name="_____BGC3">!#REF!</definedName>
    <definedName name="_____BGC5" localSheetId="2">!#REF!</definedName>
    <definedName name="_____BGC5">!#REF!</definedName>
    <definedName name="_____CAC1" localSheetId="2">!#REF!</definedName>
    <definedName name="_____CAC1">!#REF!</definedName>
    <definedName name="_____CAC3" localSheetId="2">!#REF!</definedName>
    <definedName name="_____CAC3">!#REF!</definedName>
    <definedName name="_____CAC5" localSheetId="2">!#REF!</definedName>
    <definedName name="_____CAC5">!#REF!</definedName>
    <definedName name="_____MA2" localSheetId="2">!#REF!</definedName>
    <definedName name="_____MA2">!#REF!</definedName>
    <definedName name="_____SBC1" localSheetId="2">!#REF!</definedName>
    <definedName name="_____SBC1">!#REF!</definedName>
    <definedName name="_____SBC3" localSheetId="2">!#REF!</definedName>
    <definedName name="_____SBC3">!#REF!</definedName>
    <definedName name="_____SBC5" localSheetId="2">!#REF!</definedName>
    <definedName name="_____SBC5">!#REF!</definedName>
    <definedName name="____AFC1" localSheetId="2">!#REF!</definedName>
    <definedName name="____AFC1">!#REF!</definedName>
    <definedName name="____AFC3" localSheetId="2">!#REF!</definedName>
    <definedName name="____AFC3">!#REF!</definedName>
    <definedName name="____AFC5" localSheetId="2">!#REF!</definedName>
    <definedName name="____AFC5">!#REF!</definedName>
    <definedName name="____BGC1" localSheetId="2">!#REF!</definedName>
    <definedName name="____BGC1">!#REF!</definedName>
    <definedName name="____BGC3" localSheetId="2">!#REF!</definedName>
    <definedName name="____BGC3">!#REF!</definedName>
    <definedName name="____BGC5" localSheetId="2">!#REF!</definedName>
    <definedName name="____BGC5">!#REF!</definedName>
    <definedName name="____CAC1" localSheetId="2">!#REF!</definedName>
    <definedName name="____CAC1">!#REF!</definedName>
    <definedName name="____CAC3" localSheetId="2">!#REF!</definedName>
    <definedName name="____CAC3">!#REF!</definedName>
    <definedName name="____CAC5" localSheetId="2">!#REF!</definedName>
    <definedName name="____CAC5">!#REF!</definedName>
    <definedName name="____MA2" localSheetId="2">!#REF!</definedName>
    <definedName name="____MA2">!#REF!</definedName>
    <definedName name="____SBC1" localSheetId="2">!#REF!</definedName>
    <definedName name="____SBC1">!#REF!</definedName>
    <definedName name="____SBC3" localSheetId="2">!#REF!</definedName>
    <definedName name="____SBC3">!#REF!</definedName>
    <definedName name="____SBC5" localSheetId="2">!#REF!</definedName>
    <definedName name="____SBC5">!#REF!</definedName>
    <definedName name="___AFC1" localSheetId="2">!#REF!</definedName>
    <definedName name="___AFC1">!#REF!</definedName>
    <definedName name="___AFC3" localSheetId="2">!#REF!</definedName>
    <definedName name="___AFC3">!#REF!</definedName>
    <definedName name="___AFC5" localSheetId="2">!#REF!</definedName>
    <definedName name="___AFC5">!#REF!</definedName>
    <definedName name="___BGC1" localSheetId="2">!#REF!</definedName>
    <definedName name="___BGC1">!#REF!</definedName>
    <definedName name="___BGC3" localSheetId="2">!#REF!</definedName>
    <definedName name="___BGC3">!#REF!</definedName>
    <definedName name="___BGC5" localSheetId="2">!#REF!</definedName>
    <definedName name="___BGC5">!#REF!</definedName>
    <definedName name="___CAC1" localSheetId="2">!#REF!</definedName>
    <definedName name="___CAC1">!#REF!</definedName>
    <definedName name="___CAC3" localSheetId="2">!#REF!</definedName>
    <definedName name="___CAC3">!#REF!</definedName>
    <definedName name="___CAC5" localSheetId="2">!#REF!</definedName>
    <definedName name="___CAC5">!#REF!</definedName>
    <definedName name="___EST12" localSheetId="2">!#REF!</definedName>
    <definedName name="___EST12">!#REF!</definedName>
    <definedName name="___MA2" localSheetId="2">!#REF!</definedName>
    <definedName name="___MA2">!#REF!</definedName>
    <definedName name="___SBC1" localSheetId="2">!#REF!</definedName>
    <definedName name="___SBC1">!#REF!</definedName>
    <definedName name="___SBC3" localSheetId="2">!#REF!</definedName>
    <definedName name="___SBC3">!#REF!</definedName>
    <definedName name="___SBC5" localSheetId="2">!#REF!</definedName>
    <definedName name="___SBC5">!#REF!</definedName>
    <definedName name="__AFC1" localSheetId="2">!#REF!</definedName>
    <definedName name="__AFC1">!#REF!</definedName>
    <definedName name="__AFC3" localSheetId="2">!#REF!</definedName>
    <definedName name="__AFC3">!#REF!</definedName>
    <definedName name="__AFC5" localSheetId="2">!#REF!</definedName>
    <definedName name="__AFC5">!#REF!</definedName>
    <definedName name="__aiu2">[1]AIU!$J$105</definedName>
    <definedName name="__BGC1" localSheetId="2">!#REF!</definedName>
    <definedName name="__BGC1">!#REF!</definedName>
    <definedName name="__BGC3" localSheetId="2">!#REF!</definedName>
    <definedName name="__BGC3">!#REF!</definedName>
    <definedName name="__BGC5" localSheetId="2">!#REF!</definedName>
    <definedName name="__BGC5">!#REF!</definedName>
    <definedName name="__CAC1" localSheetId="2">!#REF!</definedName>
    <definedName name="__CAC1">!#REF!</definedName>
    <definedName name="__CAC3" localSheetId="2">!#REF!</definedName>
    <definedName name="__CAC3">!#REF!</definedName>
    <definedName name="__CAC5" localSheetId="2">!#REF!</definedName>
    <definedName name="__CAC5">!#REF!</definedName>
    <definedName name="__EST1" localSheetId="2">!#REF!</definedName>
    <definedName name="__EST1">!#REF!</definedName>
    <definedName name="__EST10" localSheetId="2">!#REF!</definedName>
    <definedName name="__EST10">!#REF!</definedName>
    <definedName name="__EST11" localSheetId="2">!#REF!</definedName>
    <definedName name="__EST11">!#REF!</definedName>
    <definedName name="__EST12" localSheetId="2">!#REF!</definedName>
    <definedName name="__EST12">!#REF!</definedName>
    <definedName name="__EST13" localSheetId="2">!#REF!</definedName>
    <definedName name="__EST13">!#REF!</definedName>
    <definedName name="__EST14" localSheetId="2">!#REF!</definedName>
    <definedName name="__EST14">!#REF!</definedName>
    <definedName name="__EST15" localSheetId="2">!#REF!</definedName>
    <definedName name="__EST15">!#REF!</definedName>
    <definedName name="__EST16" localSheetId="2">!#REF!</definedName>
    <definedName name="__EST16">!#REF!</definedName>
    <definedName name="__EST17" localSheetId="2">!#REF!</definedName>
    <definedName name="__EST17">!#REF!</definedName>
    <definedName name="__EST18" localSheetId="2">!#REF!</definedName>
    <definedName name="__EST18">!#REF!</definedName>
    <definedName name="__EST19" localSheetId="2">!#REF!</definedName>
    <definedName name="__EST19">!#REF!</definedName>
    <definedName name="__EST2" localSheetId="2">!#REF!</definedName>
    <definedName name="__EST2">!#REF!</definedName>
    <definedName name="__EST23" localSheetId="2">!#REF!</definedName>
    <definedName name="__EST23">!#REF!</definedName>
    <definedName name="__EST3" localSheetId="2">!#REF!</definedName>
    <definedName name="__EST3">!#REF!</definedName>
    <definedName name="__EST4" localSheetId="2">!#REF!</definedName>
    <definedName name="__EST4">!#REF!</definedName>
    <definedName name="__EST5" localSheetId="2">!#REF!</definedName>
    <definedName name="__EST5">!#REF!</definedName>
    <definedName name="__EST6" localSheetId="2">!#REF!</definedName>
    <definedName name="__EST6">!#REF!</definedName>
    <definedName name="__EST7" localSheetId="2">!#REF!</definedName>
    <definedName name="__EST7">!#REF!</definedName>
    <definedName name="__EST8" localSheetId="2">!#REF!</definedName>
    <definedName name="__EST8">!#REF!</definedName>
    <definedName name="__EST9" localSheetId="2">!#REF!</definedName>
    <definedName name="__EST9">!#REF!</definedName>
    <definedName name="__EXC1" localSheetId="2">!#REF!</definedName>
    <definedName name="__EXC1">!#REF!</definedName>
    <definedName name="__EXC10" localSheetId="2">!#REF!</definedName>
    <definedName name="__EXC10">!#REF!</definedName>
    <definedName name="__EXC11" localSheetId="2">!#REF!</definedName>
    <definedName name="__EXC11">!#REF!</definedName>
    <definedName name="__EXC12" localSheetId="2">!#REF!</definedName>
    <definedName name="__EXC12">!#REF!</definedName>
    <definedName name="__EXC2" localSheetId="2">!#REF!</definedName>
    <definedName name="__EXC2">!#REF!</definedName>
    <definedName name="__EXC3" localSheetId="2">!#REF!</definedName>
    <definedName name="__EXC3">!#REF!</definedName>
    <definedName name="__EXC4" localSheetId="2">!#REF!</definedName>
    <definedName name="__EXC4">!#REF!</definedName>
    <definedName name="__EXC5" localSheetId="2">!#REF!</definedName>
    <definedName name="__EXC5">!#REF!</definedName>
    <definedName name="__EXC6" localSheetId="2">!#REF!</definedName>
    <definedName name="__EXC6">!#REF!</definedName>
    <definedName name="__EXC7" localSheetId="2">!#REF!</definedName>
    <definedName name="__EXC7">!#REF!</definedName>
    <definedName name="__EXC8" localSheetId="2">!#REF!</definedName>
    <definedName name="__EXC8">!#REF!</definedName>
    <definedName name="__EXC9" localSheetId="2">!#REF!</definedName>
    <definedName name="__EXC9">!#REF!</definedName>
    <definedName name="__MA2" localSheetId="2">!#REF!</definedName>
    <definedName name="__MA2">!#REF!</definedName>
    <definedName name="__MDC2" localSheetId="2">!#REF!</definedName>
    <definedName name="__MDC2">!#REF!</definedName>
    <definedName name="__SBC1" localSheetId="2">!#REF!</definedName>
    <definedName name="__SBC1">!#REF!</definedName>
    <definedName name="__SBC3" localSheetId="2">!#REF!</definedName>
    <definedName name="__SBC3">!#REF!</definedName>
    <definedName name="__SBC5" localSheetId="2">!#REF!</definedName>
    <definedName name="__SBC5">!#REF!</definedName>
    <definedName name="_1" localSheetId="2">!#REF!</definedName>
    <definedName name="_1">!#REF!</definedName>
    <definedName name="_2" localSheetId="2">!#REF!</definedName>
    <definedName name="_2">!#REF!</definedName>
    <definedName name="_3" localSheetId="2">!#REF!</definedName>
    <definedName name="_3">!#REF!</definedName>
    <definedName name="_a1" localSheetId="2">{"TAB1",#N/A,TRUE,"GENERAL";"TAB2",#N/A,TRUE,"GENERAL";"TAB3",#N/A,TRUE,"GENERAL";"TAB4",#N/A,TRUE,"GENERAL";"TAB5",#N/A,TRUE,"GENERAL"}</definedName>
    <definedName name="_a1" localSheetId="0">{"TAB1",#N/A,TRUE,"GENERAL";"TAB2",#N/A,TRUE,"GENERAL";"TAB3",#N/A,TRUE,"GENERAL";"TAB4",#N/A,TRUE,"GENERAL";"TAB5",#N/A,TRUE,"GENERAL"}</definedName>
    <definedName name="_a1" localSheetId="12">{"TAB1",#N/A,TRUE,"GENERAL";"TAB2",#N/A,TRUE,"GENERAL";"TAB3",#N/A,TRUE,"GENERAL";"TAB4",#N/A,TRUE,"GENERAL";"TAB5",#N/A,TRUE,"GENERAL"}</definedName>
    <definedName name="_a1" localSheetId="1">{"TAB1",#N/A,TRUE,"GENERAL";"TAB2",#N/A,TRUE,"GENERAL";"TAB3",#N/A,TRUE,"GENERAL";"TAB4",#N/A,TRUE,"GENERAL";"TAB5",#N/A,TRUE,"GENERAL"}</definedName>
    <definedName name="_a1">{"TAB1",#N/A,TRUE,"GENERAL";"TAB2",#N/A,TRUE,"GENERAL";"TAB3",#N/A,TRUE,"GENERAL";"TAB4",#N/A,TRUE,"GENERAL";"TAB5",#N/A,TRUE,"GENERAL"}</definedName>
    <definedName name="_a3" localSheetId="2">{"TAB1",#N/A,TRUE,"GENERAL";"TAB2",#N/A,TRUE,"GENERAL";"TAB3",#N/A,TRUE,"GENERAL";"TAB4",#N/A,TRUE,"GENERAL";"TAB5",#N/A,TRUE,"GENERAL"}</definedName>
    <definedName name="_a3" localSheetId="0">{"TAB1",#N/A,TRUE,"GENERAL";"TAB2",#N/A,TRUE,"GENERAL";"TAB3",#N/A,TRUE,"GENERAL";"TAB4",#N/A,TRUE,"GENERAL";"TAB5",#N/A,TRUE,"GENERAL"}</definedName>
    <definedName name="_a3" localSheetId="12">{"TAB1",#N/A,TRUE,"GENERAL";"TAB2",#N/A,TRUE,"GENERAL";"TAB3",#N/A,TRUE,"GENERAL";"TAB4",#N/A,TRUE,"GENERAL";"TAB5",#N/A,TRUE,"GENERAL"}</definedName>
    <definedName name="_a3" localSheetId="1">{"TAB1",#N/A,TRUE,"GENERAL";"TAB2",#N/A,TRUE,"GENERAL";"TAB3",#N/A,TRUE,"GENERAL";"TAB4",#N/A,TRUE,"GENERAL";"TAB5",#N/A,TRUE,"GENERAL"}</definedName>
    <definedName name="_a3">{"TAB1",#N/A,TRUE,"GENERAL";"TAB2",#N/A,TRUE,"GENERAL";"TAB3",#N/A,TRUE,"GENERAL";"TAB4",#N/A,TRUE,"GENERAL";"TAB5",#N/A,TRUE,"GENERAL"}</definedName>
    <definedName name="_a4" localSheetId="2">{"via1",#N/A,TRUE,"general";"via2",#N/A,TRUE,"general";"via3",#N/A,TRUE,"general"}</definedName>
    <definedName name="_a4" localSheetId="0">{"via1",#N/A,TRUE,"general";"via2",#N/A,TRUE,"general";"via3",#N/A,TRUE,"general"}</definedName>
    <definedName name="_a4" localSheetId="12">{"via1",#N/A,TRUE,"general";"via2",#N/A,TRUE,"general";"via3",#N/A,TRUE,"general"}</definedName>
    <definedName name="_a4" localSheetId="1">{"via1",#N/A,TRUE,"general";"via2",#N/A,TRUE,"general";"via3",#N/A,TRUE,"general"}</definedName>
    <definedName name="_a4">{"via1",#N/A,TRUE,"general";"via2",#N/A,TRUE,"general";"via3",#N/A,TRUE,"general"}</definedName>
    <definedName name="_a5" localSheetId="2">{"TAB1",#N/A,TRUE,"GENERAL";"TAB2",#N/A,TRUE,"GENERAL";"TAB3",#N/A,TRUE,"GENERAL";"TAB4",#N/A,TRUE,"GENERAL";"TAB5",#N/A,TRUE,"GENERAL"}</definedName>
    <definedName name="_a5" localSheetId="0">{"TAB1",#N/A,TRUE,"GENERAL";"TAB2",#N/A,TRUE,"GENERAL";"TAB3",#N/A,TRUE,"GENERAL";"TAB4",#N/A,TRUE,"GENERAL";"TAB5",#N/A,TRUE,"GENERAL"}</definedName>
    <definedName name="_a5" localSheetId="12">{"TAB1",#N/A,TRUE,"GENERAL";"TAB2",#N/A,TRUE,"GENERAL";"TAB3",#N/A,TRUE,"GENERAL";"TAB4",#N/A,TRUE,"GENERAL";"TAB5",#N/A,TRUE,"GENERAL"}</definedName>
    <definedName name="_a5" localSheetId="1">{"TAB1",#N/A,TRUE,"GENERAL";"TAB2",#N/A,TRUE,"GENERAL";"TAB3",#N/A,TRUE,"GENERAL";"TAB4",#N/A,TRUE,"GENERAL";"TAB5",#N/A,TRUE,"GENERAL"}</definedName>
    <definedName name="_a5">{"TAB1",#N/A,TRUE,"GENERAL";"TAB2",#N/A,TRUE,"GENERAL";"TAB3",#N/A,TRUE,"GENERAL";"TAB4",#N/A,TRUE,"GENERAL";"TAB5",#N/A,TRUE,"GENERAL"}</definedName>
    <definedName name="_a6" localSheetId="2">{"TAB1",#N/A,TRUE,"GENERAL";"TAB2",#N/A,TRUE,"GENERAL";"TAB3",#N/A,TRUE,"GENERAL";"TAB4",#N/A,TRUE,"GENERAL";"TAB5",#N/A,TRUE,"GENERAL"}</definedName>
    <definedName name="_a6" localSheetId="0">{"TAB1",#N/A,TRUE,"GENERAL";"TAB2",#N/A,TRUE,"GENERAL";"TAB3",#N/A,TRUE,"GENERAL";"TAB4",#N/A,TRUE,"GENERAL";"TAB5",#N/A,TRUE,"GENERAL"}</definedName>
    <definedName name="_a6" localSheetId="12">{"TAB1",#N/A,TRUE,"GENERAL";"TAB2",#N/A,TRUE,"GENERAL";"TAB3",#N/A,TRUE,"GENERAL";"TAB4",#N/A,TRUE,"GENERAL";"TAB5",#N/A,TRUE,"GENERAL"}</definedName>
    <definedName name="_a6" localSheetId="1">{"TAB1",#N/A,TRUE,"GENERAL";"TAB2",#N/A,TRUE,"GENERAL";"TAB3",#N/A,TRUE,"GENERAL";"TAB4",#N/A,TRUE,"GENERAL";"TAB5",#N/A,TRUE,"GENERAL"}</definedName>
    <definedName name="_a6">{"TAB1",#N/A,TRUE,"GENERAL";"TAB2",#N/A,TRUE,"GENERAL";"TAB3",#N/A,TRUE,"GENERAL";"TAB4",#N/A,TRUE,"GENERAL";"TAB5",#N/A,TRUE,"GENERAL"}</definedName>
    <definedName name="_AFC1" localSheetId="2">!#REF!</definedName>
    <definedName name="_AFC1">!#REF!</definedName>
    <definedName name="_AFC3" localSheetId="2">!#REF!</definedName>
    <definedName name="_AFC3">!#REF!</definedName>
    <definedName name="_AFC5" localSheetId="2">!#REF!</definedName>
    <definedName name="_AFC5">!#REF!</definedName>
    <definedName name="_aiu2">[1]AIU!$J$105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17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2" localSheetId="2">{"TAB1",#N/A,TRUE,"GENERAL";"TAB2",#N/A,TRUE,"GENERAL";"TAB3",#N/A,TRUE,"GENERAL";"TAB4",#N/A,TRUE,"GENERAL";"TAB5",#N/A,TRUE,"GENERAL"}</definedName>
    <definedName name="_b2" localSheetId="0">{"TAB1",#N/A,TRUE,"GENERAL";"TAB2",#N/A,TRUE,"GENERAL";"TAB3",#N/A,TRUE,"GENERAL";"TAB4",#N/A,TRUE,"GENERAL";"TAB5",#N/A,TRUE,"GENERAL"}</definedName>
    <definedName name="_b2" localSheetId="12">{"TAB1",#N/A,TRUE,"GENERAL";"TAB2",#N/A,TRUE,"GENERAL";"TAB3",#N/A,TRUE,"GENERAL";"TAB4",#N/A,TRUE,"GENERAL";"TAB5",#N/A,TRUE,"GENERAL"}</definedName>
    <definedName name="_b2" localSheetId="1">{"TAB1",#N/A,TRUE,"GENERAL";"TAB2",#N/A,TRUE,"GENERAL";"TAB3",#N/A,TRUE,"GENERAL";"TAB4",#N/A,TRUE,"GENERAL";"TAB5",#N/A,TRUE,"GENERAL"}</definedName>
    <definedName name="_b2">{"TAB1",#N/A,TRUE,"GENERAL";"TAB2",#N/A,TRUE,"GENERAL";"TAB3",#N/A,TRUE,"GENERAL";"TAB4",#N/A,TRUE,"GENERAL";"TAB5",#N/A,TRUE,"GENERAL"}</definedName>
    <definedName name="_b3" localSheetId="2">{"TAB1",#N/A,TRUE,"GENERAL";"TAB2",#N/A,TRUE,"GENERAL";"TAB3",#N/A,TRUE,"GENERAL";"TAB4",#N/A,TRUE,"GENERAL";"TAB5",#N/A,TRUE,"GENERAL"}</definedName>
    <definedName name="_b3" localSheetId="0">{"TAB1",#N/A,TRUE,"GENERAL";"TAB2",#N/A,TRUE,"GENERAL";"TAB3",#N/A,TRUE,"GENERAL";"TAB4",#N/A,TRUE,"GENERAL";"TAB5",#N/A,TRUE,"GENERAL"}</definedName>
    <definedName name="_b3" localSheetId="12">{"TAB1",#N/A,TRUE,"GENERAL";"TAB2",#N/A,TRUE,"GENERAL";"TAB3",#N/A,TRUE,"GENERAL";"TAB4",#N/A,TRUE,"GENERAL";"TAB5",#N/A,TRUE,"GENERAL"}</definedName>
    <definedName name="_b3" localSheetId="1">{"TAB1",#N/A,TRUE,"GENERAL";"TAB2",#N/A,TRUE,"GENERAL";"TAB3",#N/A,TRUE,"GENERAL";"TAB4",#N/A,TRUE,"GENERAL";"TAB5",#N/A,TRUE,"GENERAL"}</definedName>
    <definedName name="_b3">{"TAB1",#N/A,TRUE,"GENERAL";"TAB2",#N/A,TRUE,"GENERAL";"TAB3",#N/A,TRUE,"GENERAL";"TAB4",#N/A,TRUE,"GENERAL";"TAB5",#N/A,TRUE,"GENERAL"}</definedName>
    <definedName name="_b4" localSheetId="2">{"TAB1",#N/A,TRUE,"GENERAL";"TAB2",#N/A,TRUE,"GENERAL";"TAB3",#N/A,TRUE,"GENERAL";"TAB4",#N/A,TRUE,"GENERAL";"TAB5",#N/A,TRUE,"GENERAL"}</definedName>
    <definedName name="_b4" localSheetId="0">{"TAB1",#N/A,TRUE,"GENERAL";"TAB2",#N/A,TRUE,"GENERAL";"TAB3",#N/A,TRUE,"GENERAL";"TAB4",#N/A,TRUE,"GENERAL";"TAB5",#N/A,TRUE,"GENERAL"}</definedName>
    <definedName name="_b4" localSheetId="12">{"TAB1",#N/A,TRUE,"GENERAL";"TAB2",#N/A,TRUE,"GENERAL";"TAB3",#N/A,TRUE,"GENERAL";"TAB4",#N/A,TRUE,"GENERAL";"TAB5",#N/A,TRUE,"GENERAL"}</definedName>
    <definedName name="_b4" localSheetId="1">{"TAB1",#N/A,TRUE,"GENERAL";"TAB2",#N/A,TRUE,"GENERAL";"TAB3",#N/A,TRUE,"GENERAL";"TAB4",#N/A,TRUE,"GENERAL";"TAB5",#N/A,TRUE,"GENERAL"}</definedName>
    <definedName name="_b4">{"TAB1",#N/A,TRUE,"GENERAL";"TAB2",#N/A,TRUE,"GENERAL";"TAB3",#N/A,TRUE,"GENERAL";"TAB4",#N/A,TRUE,"GENERAL";"TAB5",#N/A,TRUE,"GENERAL"}</definedName>
    <definedName name="_b5" localSheetId="2">{"TAB1",#N/A,TRUE,"GENERAL";"TAB2",#N/A,TRUE,"GENERAL";"TAB3",#N/A,TRUE,"GENERAL";"TAB4",#N/A,TRUE,"GENERAL";"TAB5",#N/A,TRUE,"GENERAL"}</definedName>
    <definedName name="_b5" localSheetId="0">{"TAB1",#N/A,TRUE,"GENERAL";"TAB2",#N/A,TRUE,"GENERAL";"TAB3",#N/A,TRUE,"GENERAL";"TAB4",#N/A,TRUE,"GENERAL";"TAB5",#N/A,TRUE,"GENERAL"}</definedName>
    <definedName name="_b5" localSheetId="12">{"TAB1",#N/A,TRUE,"GENERAL";"TAB2",#N/A,TRUE,"GENERAL";"TAB3",#N/A,TRUE,"GENERAL";"TAB4",#N/A,TRUE,"GENERAL";"TAB5",#N/A,TRUE,"GENERAL"}</definedName>
    <definedName name="_b5" localSheetId="1">{"TAB1",#N/A,TRUE,"GENERAL";"TAB2",#N/A,TRUE,"GENERAL";"TAB3",#N/A,TRUE,"GENERAL";"TAB4",#N/A,TRUE,"GENERAL";"TAB5",#N/A,TRUE,"GENERAL"}</definedName>
    <definedName name="_b5">{"TAB1",#N/A,TRUE,"GENERAL";"TAB2",#N/A,TRUE,"GENERAL";"TAB3",#N/A,TRUE,"GENERAL";"TAB4",#N/A,TRUE,"GENERAL";"TAB5",#N/A,TRUE,"GENERAL"}</definedName>
    <definedName name="_b6" localSheetId="2">{"TAB1",#N/A,TRUE,"GENERAL";"TAB2",#N/A,TRUE,"GENERAL";"TAB3",#N/A,TRUE,"GENERAL";"TAB4",#N/A,TRUE,"GENERAL";"TAB5",#N/A,TRUE,"GENERAL"}</definedName>
    <definedName name="_b6" localSheetId="0">{"TAB1",#N/A,TRUE,"GENERAL";"TAB2",#N/A,TRUE,"GENERAL";"TAB3",#N/A,TRUE,"GENERAL";"TAB4",#N/A,TRUE,"GENERAL";"TAB5",#N/A,TRUE,"GENERAL"}</definedName>
    <definedName name="_b6" localSheetId="12">{"TAB1",#N/A,TRUE,"GENERAL";"TAB2",#N/A,TRUE,"GENERAL";"TAB3",#N/A,TRUE,"GENERAL";"TAB4",#N/A,TRUE,"GENERAL";"TAB5",#N/A,TRUE,"GENERAL"}</definedName>
    <definedName name="_b6" localSheetId="1">{"TAB1",#N/A,TRUE,"GENERAL";"TAB2",#N/A,TRUE,"GENERAL";"TAB3",#N/A,TRUE,"GENERAL";"TAB4",#N/A,TRUE,"GENERAL";"TAB5",#N/A,TRUE,"GENERAL"}</definedName>
    <definedName name="_b6">{"TAB1",#N/A,TRUE,"GENERAL";"TAB2",#N/A,TRUE,"GENERAL";"TAB3",#N/A,TRUE,"GENERAL";"TAB4",#N/A,TRUE,"GENERAL";"TAB5",#N/A,TRUE,"GENERAL"}</definedName>
    <definedName name="_b7" localSheetId="2">{"via1",#N/A,TRUE,"general";"via2",#N/A,TRUE,"general";"via3",#N/A,TRUE,"general"}</definedName>
    <definedName name="_b7" localSheetId="0">{"via1",#N/A,TRUE,"general";"via2",#N/A,TRUE,"general";"via3",#N/A,TRUE,"general"}</definedName>
    <definedName name="_b7" localSheetId="12">{"via1",#N/A,TRUE,"general";"via2",#N/A,TRUE,"general";"via3",#N/A,TRUE,"general"}</definedName>
    <definedName name="_b7" localSheetId="1">{"via1",#N/A,TRUE,"general";"via2",#N/A,TRUE,"general";"via3",#N/A,TRUE,"general"}</definedName>
    <definedName name="_b7">{"via1",#N/A,TRUE,"general";"via2",#N/A,TRUE,"general";"via3",#N/A,TRUE,"general"}</definedName>
    <definedName name="_b8" localSheetId="2">{"via1",#N/A,TRUE,"general";"via2",#N/A,TRUE,"general";"via3",#N/A,TRUE,"general"}</definedName>
    <definedName name="_b8" localSheetId="0">{"via1",#N/A,TRUE,"general";"via2",#N/A,TRUE,"general";"via3",#N/A,TRUE,"general"}</definedName>
    <definedName name="_b8" localSheetId="12">{"via1",#N/A,TRUE,"general";"via2",#N/A,TRUE,"general";"via3",#N/A,TRUE,"general"}</definedName>
    <definedName name="_b8" localSheetId="1">{"via1",#N/A,TRUE,"general";"via2",#N/A,TRUE,"general";"via3",#N/A,TRUE,"general"}</definedName>
    <definedName name="_b8">{"via1",#N/A,TRUE,"general";"via2",#N/A,TRUE,"general";"via3",#N/A,TRUE,"general"}</definedName>
    <definedName name="_bb9" localSheetId="2">{"TAB1",#N/A,TRUE,"GENERAL";"TAB2",#N/A,TRUE,"GENERAL";"TAB3",#N/A,TRUE,"GENERAL";"TAB4",#N/A,TRUE,"GENERAL";"TAB5",#N/A,TRUE,"GENERAL"}</definedName>
    <definedName name="_bb9" localSheetId="0">{"TAB1",#N/A,TRUE,"GENERAL";"TAB2",#N/A,TRUE,"GENERAL";"TAB3",#N/A,TRUE,"GENERAL";"TAB4",#N/A,TRUE,"GENERAL";"TAB5",#N/A,TRUE,"GENERAL"}</definedName>
    <definedName name="_bb9" localSheetId="12">{"TAB1",#N/A,TRUE,"GENERAL";"TAB2",#N/A,TRUE,"GENERAL";"TAB3",#N/A,TRUE,"GENERAL";"TAB4",#N/A,TRUE,"GENERAL";"TAB5",#N/A,TRUE,"GENERAL"}</definedName>
    <definedName name="_bb9" localSheetId="1">{"TAB1",#N/A,TRUE,"GENERAL";"TAB2",#N/A,TRUE,"GENERAL";"TAB3",#N/A,TRUE,"GENERAL";"TAB4",#N/A,TRUE,"GENERAL";"TAB5",#N/A,TRUE,"GENERAL"}</definedName>
    <definedName name="_bb9">{"TAB1",#N/A,TRUE,"GENERAL";"TAB2",#N/A,TRUE,"GENERAL";"TAB3",#N/A,TRUE,"GENERAL";"TAB4",#N/A,TRUE,"GENERAL";"TAB5",#N/A,TRUE,"GENERAL"}</definedName>
    <definedName name="_bgb5" localSheetId="2">{"TAB1",#N/A,TRUE,"GENERAL";"TAB2",#N/A,TRUE,"GENERAL";"TAB3",#N/A,TRUE,"GENERAL";"TAB4",#N/A,TRUE,"GENERAL";"TAB5",#N/A,TRUE,"GENERAL"}</definedName>
    <definedName name="_bgb5" localSheetId="0">{"TAB1",#N/A,TRUE,"GENERAL";"TAB2",#N/A,TRUE,"GENERAL";"TAB3",#N/A,TRUE,"GENERAL";"TAB4",#N/A,TRUE,"GENERAL";"TAB5",#N/A,TRUE,"GENERAL"}</definedName>
    <definedName name="_bgb5" localSheetId="12">{"TAB1",#N/A,TRUE,"GENERAL";"TAB2",#N/A,TRUE,"GENERAL";"TAB3",#N/A,TRUE,"GENERAL";"TAB4",#N/A,TRUE,"GENERAL";"TAB5",#N/A,TRUE,"GENERAL"}</definedName>
    <definedName name="_bgb5" localSheetId="1">{"TAB1",#N/A,TRUE,"GENERAL";"TAB2",#N/A,TRUE,"GENERAL";"TAB3",#N/A,TRUE,"GENERAL";"TAB4",#N/A,TRUE,"GENERAL";"TAB5",#N/A,TRUE,"GENERAL"}</definedName>
    <definedName name="_bgb5">{"TAB1",#N/A,TRUE,"GENERAL";"TAB2",#N/A,TRUE,"GENERAL";"TAB3",#N/A,TRUE,"GENERAL";"TAB4",#N/A,TRUE,"GENERAL";"TAB5",#N/A,TRUE,"GENERAL"}</definedName>
    <definedName name="_BGC1" localSheetId="2">!#REF!</definedName>
    <definedName name="_BGC1">!#REF!</definedName>
    <definedName name="_BGC3" localSheetId="2">!#REF!</definedName>
    <definedName name="_BGC3">!#REF!</definedName>
    <definedName name="_BGC5" localSheetId="2">!#REF!</definedName>
    <definedName name="_BGC5">!#REF!</definedName>
    <definedName name="_CAC1" localSheetId="2">!#REF!</definedName>
    <definedName name="_CAC1">!#REF!</definedName>
    <definedName name="_CAC3" localSheetId="2">!#REF!</definedName>
    <definedName name="_CAC3">!#REF!</definedName>
    <definedName name="_CAC5" localSheetId="2">!#REF!</definedName>
    <definedName name="_CAC5">!#REF!</definedName>
    <definedName name="_dasd" localSheetId="2">!#REF!</definedName>
    <definedName name="_dasd">!#REF!</definedName>
    <definedName name="_EST1" localSheetId="2">!#REF!</definedName>
    <definedName name="_EST1">!#REF!</definedName>
    <definedName name="_EST10" localSheetId="2">!#REF!</definedName>
    <definedName name="_EST10">!#REF!</definedName>
    <definedName name="_EST11" localSheetId="2">!#REF!</definedName>
    <definedName name="_EST11">!#REF!</definedName>
    <definedName name="_EST12" localSheetId="2">!#REF!</definedName>
    <definedName name="_EST12">!#REF!</definedName>
    <definedName name="_EST13" localSheetId="2">!#REF!</definedName>
    <definedName name="_EST13">!#REF!</definedName>
    <definedName name="_EST14" localSheetId="2">!#REF!</definedName>
    <definedName name="_EST14">!#REF!</definedName>
    <definedName name="_EST15" localSheetId="2">!#REF!</definedName>
    <definedName name="_EST15">!#REF!</definedName>
    <definedName name="_EST16" localSheetId="2">!#REF!</definedName>
    <definedName name="_EST16">!#REF!</definedName>
    <definedName name="_EST17" localSheetId="2">!#REF!</definedName>
    <definedName name="_EST17">!#REF!</definedName>
    <definedName name="_EST18" localSheetId="2">!#REF!</definedName>
    <definedName name="_EST18">!#REF!</definedName>
    <definedName name="_EST19" localSheetId="2">!#REF!</definedName>
    <definedName name="_EST19">!#REF!</definedName>
    <definedName name="_EST2" localSheetId="2">!#REF!</definedName>
    <definedName name="_EST2">!#REF!</definedName>
    <definedName name="_EST23" localSheetId="2">!#REF!</definedName>
    <definedName name="_EST23">!#REF!</definedName>
    <definedName name="_EST3" localSheetId="2">!#REF!</definedName>
    <definedName name="_EST3">!#REF!</definedName>
    <definedName name="_EST4" localSheetId="2">!#REF!</definedName>
    <definedName name="_EST4">!#REF!</definedName>
    <definedName name="_EST5" localSheetId="2">!#REF!</definedName>
    <definedName name="_EST5">!#REF!</definedName>
    <definedName name="_EST6" localSheetId="2">!#REF!</definedName>
    <definedName name="_EST6">!#REF!</definedName>
    <definedName name="_EST7" localSheetId="2">!#REF!</definedName>
    <definedName name="_EST7">!#REF!</definedName>
    <definedName name="_EST8" localSheetId="2">!#REF!</definedName>
    <definedName name="_EST8">!#REF!</definedName>
    <definedName name="_EST9" localSheetId="2">!#REF!</definedName>
    <definedName name="_EST9">!#REF!</definedName>
    <definedName name="_EXC1" localSheetId="2">!#REF!</definedName>
    <definedName name="_EXC1">!#REF!</definedName>
    <definedName name="_EXC10" localSheetId="2">!#REF!</definedName>
    <definedName name="_EXC10">!#REF!</definedName>
    <definedName name="_EXC11" localSheetId="2">!#REF!</definedName>
    <definedName name="_EXC11">!#REF!</definedName>
    <definedName name="_EXC12" localSheetId="2">!#REF!</definedName>
    <definedName name="_EXC12">!#REF!</definedName>
    <definedName name="_EXC2" localSheetId="2">!#REF!</definedName>
    <definedName name="_EXC2">!#REF!</definedName>
    <definedName name="_EXC3" localSheetId="2">!#REF!</definedName>
    <definedName name="_EXC3">!#REF!</definedName>
    <definedName name="_EXC4" localSheetId="2">!#REF!</definedName>
    <definedName name="_EXC4">!#REF!</definedName>
    <definedName name="_EXC5" localSheetId="2">!#REF!</definedName>
    <definedName name="_EXC5">!#REF!</definedName>
    <definedName name="_EXC6" localSheetId="2">!#REF!</definedName>
    <definedName name="_EXC6">!#REF!</definedName>
    <definedName name="_EXC7" localSheetId="2">!#REF!</definedName>
    <definedName name="_EXC7">!#REF!</definedName>
    <definedName name="_EXC8" localSheetId="2">!#REF!</definedName>
    <definedName name="_EXC8">!#REF!</definedName>
    <definedName name="_EXC9" localSheetId="2">!#REF!</definedName>
    <definedName name="_EXC9">!#REF!</definedName>
    <definedName name="_f" localSheetId="2">!#REF!</definedName>
    <definedName name="_f">!#REF!</definedName>
    <definedName name="_Fill" localSheetId="2">!#REF!</definedName>
    <definedName name="_Fill">!#REF!</definedName>
    <definedName name="_xlnm._FilterDatabase" localSheetId="2" hidden="1">'1.1'!$B$8:$I$28</definedName>
    <definedName name="_g2" localSheetId="2">{"TAB1",#N/A,TRUE,"GENERAL";"TAB2",#N/A,TRUE,"GENERAL";"TAB3",#N/A,TRUE,"GENERAL";"TAB4",#N/A,TRUE,"GENERAL";"TAB5",#N/A,TRUE,"GENERAL"}</definedName>
    <definedName name="_g2" localSheetId="0">{"TAB1",#N/A,TRUE,"GENERAL";"TAB2",#N/A,TRUE,"GENERAL";"TAB3",#N/A,TRUE,"GENERAL";"TAB4",#N/A,TRUE,"GENERAL";"TAB5",#N/A,TRUE,"GENERAL"}</definedName>
    <definedName name="_g2" localSheetId="12">{"TAB1",#N/A,TRUE,"GENERAL";"TAB2",#N/A,TRUE,"GENERAL";"TAB3",#N/A,TRUE,"GENERAL";"TAB4",#N/A,TRUE,"GENERAL";"TAB5",#N/A,TRUE,"GENERAL"}</definedName>
    <definedName name="_g2" localSheetId="1">{"TAB1",#N/A,TRUE,"GENERAL";"TAB2",#N/A,TRUE,"GENERAL";"TAB3",#N/A,TRUE,"GENERAL";"TAB4",#N/A,TRUE,"GENERAL";"TAB5",#N/A,TRUE,"GENERAL"}</definedName>
    <definedName name="_g2">{"TAB1",#N/A,TRUE,"GENERAL";"TAB2",#N/A,TRUE,"GENERAL";"TAB3",#N/A,TRUE,"GENERAL";"TAB4",#N/A,TRUE,"GENERAL";"TAB5",#N/A,TRUE,"GENERAL"}</definedName>
    <definedName name="_g3" localSheetId="2">{"via1",#N/A,TRUE,"general";"via2",#N/A,TRUE,"general";"via3",#N/A,TRUE,"general"}</definedName>
    <definedName name="_g3" localSheetId="0">{"via1",#N/A,TRUE,"general";"via2",#N/A,TRUE,"general";"via3",#N/A,TRUE,"general"}</definedName>
    <definedName name="_g3" localSheetId="12">{"via1",#N/A,TRUE,"general";"via2",#N/A,TRUE,"general";"via3",#N/A,TRUE,"general"}</definedName>
    <definedName name="_g3" localSheetId="1">{"via1",#N/A,TRUE,"general";"via2",#N/A,TRUE,"general";"via3",#N/A,TRUE,"general"}</definedName>
    <definedName name="_g3">{"via1",#N/A,TRUE,"general";"via2",#N/A,TRUE,"general";"via3",#N/A,TRUE,"general"}</definedName>
    <definedName name="_g4" localSheetId="2">{"via1",#N/A,TRUE,"general";"via2",#N/A,TRUE,"general";"via3",#N/A,TRUE,"general"}</definedName>
    <definedName name="_g4" localSheetId="0">{"via1",#N/A,TRUE,"general";"via2",#N/A,TRUE,"general";"via3",#N/A,TRUE,"general"}</definedName>
    <definedName name="_g4" localSheetId="12">{"via1",#N/A,TRUE,"general";"via2",#N/A,TRUE,"general";"via3",#N/A,TRUE,"general"}</definedName>
    <definedName name="_g4" localSheetId="1">{"via1",#N/A,TRUE,"general";"via2",#N/A,TRUE,"general";"via3",#N/A,TRUE,"general"}</definedName>
    <definedName name="_g4">{"via1",#N/A,TRUE,"general";"via2",#N/A,TRUE,"general";"via3",#N/A,TRUE,"general"}</definedName>
    <definedName name="_g5" localSheetId="2">{"via1",#N/A,TRUE,"general";"via2",#N/A,TRUE,"general";"via3",#N/A,TRUE,"general"}</definedName>
    <definedName name="_g5" localSheetId="0">{"via1",#N/A,TRUE,"general";"via2",#N/A,TRUE,"general";"via3",#N/A,TRUE,"general"}</definedName>
    <definedName name="_g5" localSheetId="12">{"via1",#N/A,TRUE,"general";"via2",#N/A,TRUE,"general";"via3",#N/A,TRUE,"general"}</definedName>
    <definedName name="_g5" localSheetId="1">{"via1",#N/A,TRUE,"general";"via2",#N/A,TRUE,"general";"via3",#N/A,TRUE,"general"}</definedName>
    <definedName name="_g5">{"via1",#N/A,TRUE,"general";"via2",#N/A,TRUE,"general";"via3",#N/A,TRUE,"general"}</definedName>
    <definedName name="_g6" localSheetId="2">{"via1",#N/A,TRUE,"general";"via2",#N/A,TRUE,"general";"via3",#N/A,TRUE,"general"}</definedName>
    <definedName name="_g6" localSheetId="0">{"via1",#N/A,TRUE,"general";"via2",#N/A,TRUE,"general";"via3",#N/A,TRUE,"general"}</definedName>
    <definedName name="_g6" localSheetId="12">{"via1",#N/A,TRUE,"general";"via2",#N/A,TRUE,"general";"via3",#N/A,TRUE,"general"}</definedName>
    <definedName name="_g6" localSheetId="1">{"via1",#N/A,TRUE,"general";"via2",#N/A,TRUE,"general";"via3",#N/A,TRUE,"general"}</definedName>
    <definedName name="_g6">{"via1",#N/A,TRUE,"general";"via2",#N/A,TRUE,"general";"via3",#N/A,TRUE,"general"}</definedName>
    <definedName name="_g7" localSheetId="2">{"TAB1",#N/A,TRUE,"GENERAL";"TAB2",#N/A,TRUE,"GENERAL";"TAB3",#N/A,TRUE,"GENERAL";"TAB4",#N/A,TRUE,"GENERAL";"TAB5",#N/A,TRUE,"GENERAL"}</definedName>
    <definedName name="_g7" localSheetId="0">{"TAB1",#N/A,TRUE,"GENERAL";"TAB2",#N/A,TRUE,"GENERAL";"TAB3",#N/A,TRUE,"GENERAL";"TAB4",#N/A,TRUE,"GENERAL";"TAB5",#N/A,TRUE,"GENERAL"}</definedName>
    <definedName name="_g7" localSheetId="12">{"TAB1",#N/A,TRUE,"GENERAL";"TAB2",#N/A,TRUE,"GENERAL";"TAB3",#N/A,TRUE,"GENERAL";"TAB4",#N/A,TRUE,"GENERAL";"TAB5",#N/A,TRUE,"GENERAL"}</definedName>
    <definedName name="_g7" localSheetId="1">{"TAB1",#N/A,TRUE,"GENERAL";"TAB2",#N/A,TRUE,"GENERAL";"TAB3",#N/A,TRUE,"GENERAL";"TAB4",#N/A,TRUE,"GENERAL";"TAB5",#N/A,TRUE,"GENERAL"}</definedName>
    <definedName name="_g7">{"TAB1",#N/A,TRUE,"GENERAL";"TAB2",#N/A,TRUE,"GENERAL";"TAB3",#N/A,TRUE,"GENERAL";"TAB4",#N/A,TRUE,"GENERAL";"TAB5",#N/A,TRUE,"GENERAL"}</definedName>
    <definedName name="_GR1" localSheetId="2">{"TAB1",#N/A,TRUE,"GENERAL";"TAB2",#N/A,TRUE,"GENERAL";"TAB3",#N/A,TRUE,"GENERAL";"TAB4",#N/A,TRUE,"GENERAL";"TAB5",#N/A,TRUE,"GENERAL"}</definedName>
    <definedName name="_GR1" localSheetId="0">{"TAB1",#N/A,TRUE,"GENERAL";"TAB2",#N/A,TRUE,"GENERAL";"TAB3",#N/A,TRUE,"GENERAL";"TAB4",#N/A,TRUE,"GENERAL";"TAB5",#N/A,TRUE,"GENERAL"}</definedName>
    <definedName name="_GR1" localSheetId="12">{"TAB1",#N/A,TRUE,"GENERAL";"TAB2",#N/A,TRUE,"GENERAL";"TAB3",#N/A,TRUE,"GENERAL";"TAB4",#N/A,TRUE,"GENERAL";"TAB5",#N/A,TRUE,"GENERAL"}</definedName>
    <definedName name="_GR1" localSheetId="1">{"TAB1",#N/A,TRUE,"GENERAL";"TAB2",#N/A,TRUE,"GENERAL";"TAB3",#N/A,TRUE,"GENERAL";"TAB4",#N/A,TRUE,"GENERAL";"TAB5",#N/A,TRUE,"GENERAL"}</definedName>
    <definedName name="_GR1">{"TAB1",#N/A,TRUE,"GENERAL";"TAB2",#N/A,TRUE,"GENERAL";"TAB3",#N/A,TRUE,"GENERAL";"TAB4",#N/A,TRUE,"GENERAL";"TAB5",#N/A,TRUE,"GENERAL"}</definedName>
    <definedName name="_gtr4" localSheetId="2">{"via1",#N/A,TRUE,"general";"via2",#N/A,TRUE,"general";"via3",#N/A,TRUE,"general"}</definedName>
    <definedName name="_gtr4" localSheetId="0">{"via1",#N/A,TRUE,"general";"via2",#N/A,TRUE,"general";"via3",#N/A,TRUE,"general"}</definedName>
    <definedName name="_gtr4" localSheetId="12">{"via1",#N/A,TRUE,"general";"via2",#N/A,TRUE,"general";"via3",#N/A,TRUE,"general"}</definedName>
    <definedName name="_gtr4" localSheetId="1">{"via1",#N/A,TRUE,"general";"via2",#N/A,TRUE,"general";"via3",#N/A,TRUE,"general"}</definedName>
    <definedName name="_gtr4">{"via1",#N/A,TRUE,"general";"via2",#N/A,TRUE,"general";"via3",#N/A,TRUE,"general"}</definedName>
    <definedName name="_h2" localSheetId="2">{"via1",#N/A,TRUE,"general";"via2",#N/A,TRUE,"general";"via3",#N/A,TRUE,"general"}</definedName>
    <definedName name="_h2" localSheetId="0">{"via1",#N/A,TRUE,"general";"via2",#N/A,TRUE,"general";"via3",#N/A,TRUE,"general"}</definedName>
    <definedName name="_h2" localSheetId="12">{"via1",#N/A,TRUE,"general";"via2",#N/A,TRUE,"general";"via3",#N/A,TRUE,"general"}</definedName>
    <definedName name="_h2" localSheetId="1">{"via1",#N/A,TRUE,"general";"via2",#N/A,TRUE,"general";"via3",#N/A,TRUE,"general"}</definedName>
    <definedName name="_h2">{"via1",#N/A,TRUE,"general";"via2",#N/A,TRUE,"general";"via3",#N/A,TRUE,"general"}</definedName>
    <definedName name="_h3" localSheetId="2">{"via1",#N/A,TRUE,"general";"via2",#N/A,TRUE,"general";"via3",#N/A,TRUE,"general"}</definedName>
    <definedName name="_h3" localSheetId="0">{"via1",#N/A,TRUE,"general";"via2",#N/A,TRUE,"general";"via3",#N/A,TRUE,"general"}</definedName>
    <definedName name="_h3" localSheetId="12">{"via1",#N/A,TRUE,"general";"via2",#N/A,TRUE,"general";"via3",#N/A,TRUE,"general"}</definedName>
    <definedName name="_h3" localSheetId="1">{"via1",#N/A,TRUE,"general";"via2",#N/A,TRUE,"general";"via3",#N/A,TRUE,"general"}</definedName>
    <definedName name="_h3">{"via1",#N/A,TRUE,"general";"via2",#N/A,TRUE,"general";"via3",#N/A,TRUE,"general"}</definedName>
    <definedName name="_h4" localSheetId="2">{"TAB1",#N/A,TRUE,"GENERAL";"TAB2",#N/A,TRUE,"GENERAL";"TAB3",#N/A,TRUE,"GENERAL";"TAB4",#N/A,TRUE,"GENERAL";"TAB5",#N/A,TRUE,"GENERAL"}</definedName>
    <definedName name="_h4" localSheetId="0">{"TAB1",#N/A,TRUE,"GENERAL";"TAB2",#N/A,TRUE,"GENERAL";"TAB3",#N/A,TRUE,"GENERAL";"TAB4",#N/A,TRUE,"GENERAL";"TAB5",#N/A,TRUE,"GENERAL"}</definedName>
    <definedName name="_h4" localSheetId="12">{"TAB1",#N/A,TRUE,"GENERAL";"TAB2",#N/A,TRUE,"GENERAL";"TAB3",#N/A,TRUE,"GENERAL";"TAB4",#N/A,TRUE,"GENERAL";"TAB5",#N/A,TRUE,"GENERAL"}</definedName>
    <definedName name="_h4" localSheetId="1">{"TAB1",#N/A,TRUE,"GENERAL";"TAB2",#N/A,TRUE,"GENERAL";"TAB3",#N/A,TRUE,"GENERAL";"TAB4",#N/A,TRUE,"GENERAL";"TAB5",#N/A,TRUE,"GENERAL"}</definedName>
    <definedName name="_h4">{"TAB1",#N/A,TRUE,"GENERAL";"TAB2",#N/A,TRUE,"GENERAL";"TAB3",#N/A,TRUE,"GENERAL";"TAB4",#N/A,TRUE,"GENERAL";"TAB5",#N/A,TRUE,"GENERAL"}</definedName>
    <definedName name="_h5" localSheetId="2">{"TAB1",#N/A,TRUE,"GENERAL";"TAB2",#N/A,TRUE,"GENERAL";"TAB3",#N/A,TRUE,"GENERAL";"TAB4",#N/A,TRUE,"GENERAL";"TAB5",#N/A,TRUE,"GENERAL"}</definedName>
    <definedName name="_h5" localSheetId="0">{"TAB1",#N/A,TRUE,"GENERAL";"TAB2",#N/A,TRUE,"GENERAL";"TAB3",#N/A,TRUE,"GENERAL";"TAB4",#N/A,TRUE,"GENERAL";"TAB5",#N/A,TRUE,"GENERAL"}</definedName>
    <definedName name="_h5" localSheetId="12">{"TAB1",#N/A,TRUE,"GENERAL";"TAB2",#N/A,TRUE,"GENERAL";"TAB3",#N/A,TRUE,"GENERAL";"TAB4",#N/A,TRUE,"GENERAL";"TAB5",#N/A,TRUE,"GENERAL"}</definedName>
    <definedName name="_h5" localSheetId="1">{"TAB1",#N/A,TRUE,"GENERAL";"TAB2",#N/A,TRUE,"GENERAL";"TAB3",#N/A,TRUE,"GENERAL";"TAB4",#N/A,TRUE,"GENERAL";"TAB5",#N/A,TRUE,"GENERAL"}</definedName>
    <definedName name="_h5">{"TAB1",#N/A,TRUE,"GENERAL";"TAB2",#N/A,TRUE,"GENERAL";"TAB3",#N/A,TRUE,"GENERAL";"TAB4",#N/A,TRUE,"GENERAL";"TAB5",#N/A,TRUE,"GENERAL"}</definedName>
    <definedName name="_h6" localSheetId="2">{"via1",#N/A,TRUE,"general";"via2",#N/A,TRUE,"general";"via3",#N/A,TRUE,"general"}</definedName>
    <definedName name="_h6" localSheetId="0">{"via1",#N/A,TRUE,"general";"via2",#N/A,TRUE,"general";"via3",#N/A,TRUE,"general"}</definedName>
    <definedName name="_h6" localSheetId="12">{"via1",#N/A,TRUE,"general";"via2",#N/A,TRUE,"general";"via3",#N/A,TRUE,"general"}</definedName>
    <definedName name="_h6" localSheetId="1">{"via1",#N/A,TRUE,"general";"via2",#N/A,TRUE,"general";"via3",#N/A,TRUE,"general"}</definedName>
    <definedName name="_h6">{"via1",#N/A,TRUE,"general";"via2",#N/A,TRUE,"general";"via3",#N/A,TRUE,"general"}</definedName>
    <definedName name="_h7" localSheetId="2">{"TAB1",#N/A,TRUE,"GENERAL";"TAB2",#N/A,TRUE,"GENERAL";"TAB3",#N/A,TRUE,"GENERAL";"TAB4",#N/A,TRUE,"GENERAL";"TAB5",#N/A,TRUE,"GENERAL"}</definedName>
    <definedName name="_h7" localSheetId="0">{"TAB1",#N/A,TRUE,"GENERAL";"TAB2",#N/A,TRUE,"GENERAL";"TAB3",#N/A,TRUE,"GENERAL";"TAB4",#N/A,TRUE,"GENERAL";"TAB5",#N/A,TRUE,"GENERAL"}</definedName>
    <definedName name="_h7" localSheetId="12">{"TAB1",#N/A,TRUE,"GENERAL";"TAB2",#N/A,TRUE,"GENERAL";"TAB3",#N/A,TRUE,"GENERAL";"TAB4",#N/A,TRUE,"GENERAL";"TAB5",#N/A,TRUE,"GENERAL"}</definedName>
    <definedName name="_h7" localSheetId="1">{"TAB1",#N/A,TRUE,"GENERAL";"TAB2",#N/A,TRUE,"GENERAL";"TAB3",#N/A,TRUE,"GENERAL";"TAB4",#N/A,TRUE,"GENERAL";"TAB5",#N/A,TRUE,"GENERAL"}</definedName>
    <definedName name="_h7">{"TAB1",#N/A,TRUE,"GENERAL";"TAB2",#N/A,TRUE,"GENERAL";"TAB3",#N/A,TRUE,"GENERAL";"TAB4",#N/A,TRUE,"GENERAL";"TAB5",#N/A,TRUE,"GENERAL"}</definedName>
    <definedName name="_h8" localSheetId="2">{"via1",#N/A,TRUE,"general";"via2",#N/A,TRUE,"general";"via3",#N/A,TRUE,"general"}</definedName>
    <definedName name="_h8" localSheetId="0">{"via1",#N/A,TRUE,"general";"via2",#N/A,TRUE,"general";"via3",#N/A,TRUE,"general"}</definedName>
    <definedName name="_h8" localSheetId="12">{"via1",#N/A,TRUE,"general";"via2",#N/A,TRUE,"general";"via3",#N/A,TRUE,"general"}</definedName>
    <definedName name="_h8" localSheetId="1">{"via1",#N/A,TRUE,"general";"via2",#N/A,TRUE,"general";"via3",#N/A,TRUE,"general"}</definedName>
    <definedName name="_h8">{"via1",#N/A,TRUE,"general";"via2",#N/A,TRUE,"general";"via3",#N/A,TRUE,"general"}</definedName>
    <definedName name="_hfh7" localSheetId="2">{"via1",#N/A,TRUE,"general";"via2",#N/A,TRUE,"general";"via3",#N/A,TRUE,"general"}</definedName>
    <definedName name="_hfh7" localSheetId="0">{"via1",#N/A,TRUE,"general";"via2",#N/A,TRUE,"general";"via3",#N/A,TRUE,"general"}</definedName>
    <definedName name="_hfh7" localSheetId="12">{"via1",#N/A,TRUE,"general";"via2",#N/A,TRUE,"general";"via3",#N/A,TRUE,"general"}</definedName>
    <definedName name="_hfh7" localSheetId="1">{"via1",#N/A,TRUE,"general";"via2",#N/A,TRUE,"general";"via3",#N/A,TRUE,"general"}</definedName>
    <definedName name="_hfh7">{"via1",#N/A,TRUE,"general";"via2",#N/A,TRUE,"general";"via3",#N/A,TRUE,"general"}</definedName>
    <definedName name="_i4" localSheetId="2">{"via1",#N/A,TRUE,"general";"via2",#N/A,TRUE,"general";"via3",#N/A,TRUE,"general"}</definedName>
    <definedName name="_i4" localSheetId="0">{"via1",#N/A,TRUE,"general";"via2",#N/A,TRUE,"general";"via3",#N/A,TRUE,"general"}</definedName>
    <definedName name="_i4" localSheetId="12">{"via1",#N/A,TRUE,"general";"via2",#N/A,TRUE,"general";"via3",#N/A,TRUE,"general"}</definedName>
    <definedName name="_i4" localSheetId="1">{"via1",#N/A,TRUE,"general";"via2",#N/A,TRUE,"general";"via3",#N/A,TRUE,"general"}</definedName>
    <definedName name="_i4">{"via1",#N/A,TRUE,"general";"via2",#N/A,TRUE,"general";"via3",#N/A,TRUE,"general"}</definedName>
    <definedName name="_i5" localSheetId="2">{"TAB1",#N/A,TRUE,"GENERAL";"TAB2",#N/A,TRUE,"GENERAL";"TAB3",#N/A,TRUE,"GENERAL";"TAB4",#N/A,TRUE,"GENERAL";"TAB5",#N/A,TRUE,"GENERAL"}</definedName>
    <definedName name="_i5" localSheetId="0">{"TAB1",#N/A,TRUE,"GENERAL";"TAB2",#N/A,TRUE,"GENERAL";"TAB3",#N/A,TRUE,"GENERAL";"TAB4",#N/A,TRUE,"GENERAL";"TAB5",#N/A,TRUE,"GENERAL"}</definedName>
    <definedName name="_i5" localSheetId="12">{"TAB1",#N/A,TRUE,"GENERAL";"TAB2",#N/A,TRUE,"GENERAL";"TAB3",#N/A,TRUE,"GENERAL";"TAB4",#N/A,TRUE,"GENERAL";"TAB5",#N/A,TRUE,"GENERAL"}</definedName>
    <definedName name="_i5" localSheetId="1">{"TAB1",#N/A,TRUE,"GENERAL";"TAB2",#N/A,TRUE,"GENERAL";"TAB3",#N/A,TRUE,"GENERAL";"TAB4",#N/A,TRUE,"GENERAL";"TAB5",#N/A,TRUE,"GENERAL"}</definedName>
    <definedName name="_i5">{"TAB1",#N/A,TRUE,"GENERAL";"TAB2",#N/A,TRUE,"GENERAL";"TAB3",#N/A,TRUE,"GENERAL";"TAB4",#N/A,TRUE,"GENERAL";"TAB5",#N/A,TRUE,"GENERAL"}</definedName>
    <definedName name="_i6" localSheetId="2">{"TAB1",#N/A,TRUE,"GENERAL";"TAB2",#N/A,TRUE,"GENERAL";"TAB3",#N/A,TRUE,"GENERAL";"TAB4",#N/A,TRUE,"GENERAL";"TAB5",#N/A,TRUE,"GENERAL"}</definedName>
    <definedName name="_i6" localSheetId="0">{"TAB1",#N/A,TRUE,"GENERAL";"TAB2",#N/A,TRUE,"GENERAL";"TAB3",#N/A,TRUE,"GENERAL";"TAB4",#N/A,TRUE,"GENERAL";"TAB5",#N/A,TRUE,"GENERAL"}</definedName>
    <definedName name="_i6" localSheetId="12">{"TAB1",#N/A,TRUE,"GENERAL";"TAB2",#N/A,TRUE,"GENERAL";"TAB3",#N/A,TRUE,"GENERAL";"TAB4",#N/A,TRUE,"GENERAL";"TAB5",#N/A,TRUE,"GENERAL"}</definedName>
    <definedName name="_i6" localSheetId="1">{"TAB1",#N/A,TRUE,"GENERAL";"TAB2",#N/A,TRUE,"GENERAL";"TAB3",#N/A,TRUE,"GENERAL";"TAB4",#N/A,TRUE,"GENERAL";"TAB5",#N/A,TRUE,"GENERAL"}</definedName>
    <definedName name="_i6">{"TAB1",#N/A,TRUE,"GENERAL";"TAB2",#N/A,TRUE,"GENERAL";"TAB3",#N/A,TRUE,"GENERAL";"TAB4",#N/A,TRUE,"GENERAL";"TAB5",#N/A,TRUE,"GENERAL"}</definedName>
    <definedName name="_i7" localSheetId="2">{"via1",#N/A,TRUE,"general";"via2",#N/A,TRUE,"general";"via3",#N/A,TRUE,"general"}</definedName>
    <definedName name="_i7" localSheetId="0">{"via1",#N/A,TRUE,"general";"via2",#N/A,TRUE,"general";"via3",#N/A,TRUE,"general"}</definedName>
    <definedName name="_i7" localSheetId="12">{"via1",#N/A,TRUE,"general";"via2",#N/A,TRUE,"general";"via3",#N/A,TRUE,"general"}</definedName>
    <definedName name="_i7" localSheetId="1">{"via1",#N/A,TRUE,"general";"via2",#N/A,TRUE,"general";"via3",#N/A,TRUE,"general"}</definedName>
    <definedName name="_i7">{"via1",#N/A,TRUE,"general";"via2",#N/A,TRUE,"general";"via3",#N/A,TRUE,"general"}</definedName>
    <definedName name="_i77" localSheetId="2">{"TAB1",#N/A,TRUE,"GENERAL";"TAB2",#N/A,TRUE,"GENERAL";"TAB3",#N/A,TRUE,"GENERAL";"TAB4",#N/A,TRUE,"GENERAL";"TAB5",#N/A,TRUE,"GENERAL"}</definedName>
    <definedName name="_i77" localSheetId="0">{"TAB1",#N/A,TRUE,"GENERAL";"TAB2",#N/A,TRUE,"GENERAL";"TAB3",#N/A,TRUE,"GENERAL";"TAB4",#N/A,TRUE,"GENERAL";"TAB5",#N/A,TRUE,"GENERAL"}</definedName>
    <definedName name="_i77" localSheetId="12">{"TAB1",#N/A,TRUE,"GENERAL";"TAB2",#N/A,TRUE,"GENERAL";"TAB3",#N/A,TRUE,"GENERAL";"TAB4",#N/A,TRUE,"GENERAL";"TAB5",#N/A,TRUE,"GENERAL"}</definedName>
    <definedName name="_i77" localSheetId="1">{"TAB1",#N/A,TRUE,"GENERAL";"TAB2",#N/A,TRUE,"GENERAL";"TAB3",#N/A,TRUE,"GENERAL";"TAB4",#N/A,TRUE,"GENERAL";"TAB5",#N/A,TRUE,"GENERAL"}</definedName>
    <definedName name="_i77">{"TAB1",#N/A,TRUE,"GENERAL";"TAB2",#N/A,TRUE,"GENERAL";"TAB3",#N/A,TRUE,"GENERAL";"TAB4",#N/A,TRUE,"GENERAL";"TAB5",#N/A,TRUE,"GENERAL"}</definedName>
    <definedName name="_i8" localSheetId="2">{"via1",#N/A,TRUE,"general";"via2",#N/A,TRUE,"general";"via3",#N/A,TRUE,"general"}</definedName>
    <definedName name="_i8" localSheetId="0">{"via1",#N/A,TRUE,"general";"via2",#N/A,TRUE,"general";"via3",#N/A,TRUE,"general"}</definedName>
    <definedName name="_i8" localSheetId="12">{"via1",#N/A,TRUE,"general";"via2",#N/A,TRUE,"general";"via3",#N/A,TRUE,"general"}</definedName>
    <definedName name="_i8" localSheetId="1">{"via1",#N/A,TRUE,"general";"via2",#N/A,TRUE,"general";"via3",#N/A,TRUE,"general"}</definedName>
    <definedName name="_i8">{"via1",#N/A,TRUE,"general";"via2",#N/A,TRUE,"general";"via3",#N/A,TRUE,"general"}</definedName>
    <definedName name="_i9" localSheetId="2">{"TAB1",#N/A,TRUE,"GENERAL";"TAB2",#N/A,TRUE,"GENERAL";"TAB3",#N/A,TRUE,"GENERAL";"TAB4",#N/A,TRUE,"GENERAL";"TAB5",#N/A,TRUE,"GENERAL"}</definedName>
    <definedName name="_i9" localSheetId="0">{"TAB1",#N/A,TRUE,"GENERAL";"TAB2",#N/A,TRUE,"GENERAL";"TAB3",#N/A,TRUE,"GENERAL";"TAB4",#N/A,TRUE,"GENERAL";"TAB5",#N/A,TRUE,"GENERAL"}</definedName>
    <definedName name="_i9" localSheetId="12">{"TAB1",#N/A,TRUE,"GENERAL";"TAB2",#N/A,TRUE,"GENERAL";"TAB3",#N/A,TRUE,"GENERAL";"TAB4",#N/A,TRUE,"GENERAL";"TAB5",#N/A,TRUE,"GENERAL"}</definedName>
    <definedName name="_i9" localSheetId="1">{"TAB1",#N/A,TRUE,"GENERAL";"TAB2",#N/A,TRUE,"GENERAL";"TAB3",#N/A,TRUE,"GENERAL";"TAB4",#N/A,TRUE,"GENERAL";"TAB5",#N/A,TRUE,"GENERAL"}</definedName>
    <definedName name="_i9">{"TAB1",#N/A,TRUE,"GENERAL";"TAB2",#N/A,TRUE,"GENERAL";"TAB3",#N/A,TRUE,"GENERAL";"TAB4",#N/A,TRUE,"GENERAL";"TAB5",#N/A,TRUE,"GENERAL"}</definedName>
    <definedName name="_k3" localSheetId="2">{"TAB1",#N/A,TRUE,"GENERAL";"TAB2",#N/A,TRUE,"GENERAL";"TAB3",#N/A,TRUE,"GENERAL";"TAB4",#N/A,TRUE,"GENERAL";"TAB5",#N/A,TRUE,"GENERAL"}</definedName>
    <definedName name="_k3" localSheetId="0">{"TAB1",#N/A,TRUE,"GENERAL";"TAB2",#N/A,TRUE,"GENERAL";"TAB3",#N/A,TRUE,"GENERAL";"TAB4",#N/A,TRUE,"GENERAL";"TAB5",#N/A,TRUE,"GENERAL"}</definedName>
    <definedName name="_k3" localSheetId="12">{"TAB1",#N/A,TRUE,"GENERAL";"TAB2",#N/A,TRUE,"GENERAL";"TAB3",#N/A,TRUE,"GENERAL";"TAB4",#N/A,TRUE,"GENERAL";"TAB5",#N/A,TRUE,"GENERAL"}</definedName>
    <definedName name="_k3" localSheetId="1">{"TAB1",#N/A,TRUE,"GENERAL";"TAB2",#N/A,TRUE,"GENERAL";"TAB3",#N/A,TRUE,"GENERAL";"TAB4",#N/A,TRUE,"GENERAL";"TAB5",#N/A,TRUE,"GENERAL"}</definedName>
    <definedName name="_k3">{"TAB1",#N/A,TRUE,"GENERAL";"TAB2",#N/A,TRUE,"GENERAL";"TAB3",#N/A,TRUE,"GENERAL";"TAB4",#N/A,TRUE,"GENERAL";"TAB5",#N/A,TRUE,"GENERAL"}</definedName>
    <definedName name="_k4" localSheetId="2">{"via1",#N/A,TRUE,"general";"via2",#N/A,TRUE,"general";"via3",#N/A,TRUE,"general"}</definedName>
    <definedName name="_k4" localSheetId="0">{"via1",#N/A,TRUE,"general";"via2",#N/A,TRUE,"general";"via3",#N/A,TRUE,"general"}</definedName>
    <definedName name="_k4" localSheetId="12">{"via1",#N/A,TRUE,"general";"via2",#N/A,TRUE,"general";"via3",#N/A,TRUE,"general"}</definedName>
    <definedName name="_k4" localSheetId="1">{"via1",#N/A,TRUE,"general";"via2",#N/A,TRUE,"general";"via3",#N/A,TRUE,"general"}</definedName>
    <definedName name="_k4">{"via1",#N/A,TRUE,"general";"via2",#N/A,TRUE,"general";"via3",#N/A,TRUE,"general"}</definedName>
    <definedName name="_k5" localSheetId="2">{"via1",#N/A,TRUE,"general";"via2",#N/A,TRUE,"general";"via3",#N/A,TRUE,"general"}</definedName>
    <definedName name="_k5" localSheetId="0">{"via1",#N/A,TRUE,"general";"via2",#N/A,TRUE,"general";"via3",#N/A,TRUE,"general"}</definedName>
    <definedName name="_k5" localSheetId="12">{"via1",#N/A,TRUE,"general";"via2",#N/A,TRUE,"general";"via3",#N/A,TRUE,"general"}</definedName>
    <definedName name="_k5" localSheetId="1">{"via1",#N/A,TRUE,"general";"via2",#N/A,TRUE,"general";"via3",#N/A,TRUE,"general"}</definedName>
    <definedName name="_k5">{"via1",#N/A,TRUE,"general";"via2",#N/A,TRUE,"general";"via3",#N/A,TRUE,"general"}</definedName>
    <definedName name="_k6" localSheetId="2">{"TAB1",#N/A,TRUE,"GENERAL";"TAB2",#N/A,TRUE,"GENERAL";"TAB3",#N/A,TRUE,"GENERAL";"TAB4",#N/A,TRUE,"GENERAL";"TAB5",#N/A,TRUE,"GENERAL"}</definedName>
    <definedName name="_k6" localSheetId="0">{"TAB1",#N/A,TRUE,"GENERAL";"TAB2",#N/A,TRUE,"GENERAL";"TAB3",#N/A,TRUE,"GENERAL";"TAB4",#N/A,TRUE,"GENERAL";"TAB5",#N/A,TRUE,"GENERAL"}</definedName>
    <definedName name="_k6" localSheetId="12">{"TAB1",#N/A,TRUE,"GENERAL";"TAB2",#N/A,TRUE,"GENERAL";"TAB3",#N/A,TRUE,"GENERAL";"TAB4",#N/A,TRUE,"GENERAL";"TAB5",#N/A,TRUE,"GENERAL"}</definedName>
    <definedName name="_k6" localSheetId="1">{"TAB1",#N/A,TRUE,"GENERAL";"TAB2",#N/A,TRUE,"GENERAL";"TAB3",#N/A,TRUE,"GENERAL";"TAB4",#N/A,TRUE,"GENERAL";"TAB5",#N/A,TRUE,"GENERAL"}</definedName>
    <definedName name="_k6">{"TAB1",#N/A,TRUE,"GENERAL";"TAB2",#N/A,TRUE,"GENERAL";"TAB3",#N/A,TRUE,"GENERAL";"TAB4",#N/A,TRUE,"GENERAL";"TAB5",#N/A,TRUE,"GENERAL"}</definedName>
    <definedName name="_k7" localSheetId="2">{"via1",#N/A,TRUE,"general";"via2",#N/A,TRUE,"general";"via3",#N/A,TRUE,"general"}</definedName>
    <definedName name="_k7" localSheetId="0">{"via1",#N/A,TRUE,"general";"via2",#N/A,TRUE,"general";"via3",#N/A,TRUE,"general"}</definedName>
    <definedName name="_k7" localSheetId="12">{"via1",#N/A,TRUE,"general";"via2",#N/A,TRUE,"general";"via3",#N/A,TRUE,"general"}</definedName>
    <definedName name="_k7" localSheetId="1">{"via1",#N/A,TRUE,"general";"via2",#N/A,TRUE,"general";"via3",#N/A,TRUE,"general"}</definedName>
    <definedName name="_k7">{"via1",#N/A,TRUE,"general";"via2",#N/A,TRUE,"general";"via3",#N/A,TRUE,"general"}</definedName>
    <definedName name="_k8" localSheetId="2">{"via1",#N/A,TRUE,"general";"via2",#N/A,TRUE,"general";"via3",#N/A,TRUE,"general"}</definedName>
    <definedName name="_k8" localSheetId="0">{"via1",#N/A,TRUE,"general";"via2",#N/A,TRUE,"general";"via3",#N/A,TRUE,"general"}</definedName>
    <definedName name="_k8" localSheetId="12">{"via1",#N/A,TRUE,"general";"via2",#N/A,TRUE,"general";"via3",#N/A,TRUE,"general"}</definedName>
    <definedName name="_k8" localSheetId="1">{"via1",#N/A,TRUE,"general";"via2",#N/A,TRUE,"general";"via3",#N/A,TRUE,"general"}</definedName>
    <definedName name="_k8">{"via1",#N/A,TRUE,"general";"via2",#N/A,TRUE,"general";"via3",#N/A,TRUE,"general"}</definedName>
    <definedName name="_k9" localSheetId="2">{"TAB1",#N/A,TRUE,"GENERAL";"TAB2",#N/A,TRUE,"GENERAL";"TAB3",#N/A,TRUE,"GENERAL";"TAB4",#N/A,TRUE,"GENERAL";"TAB5",#N/A,TRUE,"GENERAL"}</definedName>
    <definedName name="_k9" localSheetId="0">{"TAB1",#N/A,TRUE,"GENERAL";"TAB2",#N/A,TRUE,"GENERAL";"TAB3",#N/A,TRUE,"GENERAL";"TAB4",#N/A,TRUE,"GENERAL";"TAB5",#N/A,TRUE,"GENERAL"}</definedName>
    <definedName name="_k9" localSheetId="12">{"TAB1",#N/A,TRUE,"GENERAL";"TAB2",#N/A,TRUE,"GENERAL";"TAB3",#N/A,TRUE,"GENERAL";"TAB4",#N/A,TRUE,"GENERAL";"TAB5",#N/A,TRUE,"GENERAL"}</definedName>
    <definedName name="_k9" localSheetId="1">{"TAB1",#N/A,TRUE,"GENERAL";"TAB2",#N/A,TRUE,"GENERAL";"TAB3",#N/A,TRUE,"GENERAL";"TAB4",#N/A,TRUE,"GENERAL";"TAB5",#N/A,TRUE,"GENERAL"}</definedName>
    <definedName name="_k9">{"TAB1",#N/A,TRUE,"GENERAL";"TAB2",#N/A,TRUE,"GENERAL";"TAB3",#N/A,TRUE,"GENERAL";"TAB4",#N/A,TRUE,"GENERAL";"TAB5",#N/A,TRUE,"GENERAL"}</definedName>
    <definedName name="_kjk6" localSheetId="2">{"TAB1",#N/A,TRUE,"GENERAL";"TAB2",#N/A,TRUE,"GENERAL";"TAB3",#N/A,TRUE,"GENERAL";"TAB4",#N/A,TRUE,"GENERAL";"TAB5",#N/A,TRUE,"GENERAL"}</definedName>
    <definedName name="_kjk6" localSheetId="0">{"TAB1",#N/A,TRUE,"GENERAL";"TAB2",#N/A,TRUE,"GENERAL";"TAB3",#N/A,TRUE,"GENERAL";"TAB4",#N/A,TRUE,"GENERAL";"TAB5",#N/A,TRUE,"GENERAL"}</definedName>
    <definedName name="_kjk6" localSheetId="12">{"TAB1",#N/A,TRUE,"GENERAL";"TAB2",#N/A,TRUE,"GENERAL";"TAB3",#N/A,TRUE,"GENERAL";"TAB4",#N/A,TRUE,"GENERAL";"TAB5",#N/A,TRUE,"GENERAL"}</definedName>
    <definedName name="_kjk6" localSheetId="1">{"TAB1",#N/A,TRUE,"GENERAL";"TAB2",#N/A,TRUE,"GENERAL";"TAB3",#N/A,TRUE,"GENERAL";"TAB4",#N/A,TRUE,"GENERAL";"TAB5",#N/A,TRUE,"GENERAL"}</definedName>
    <definedName name="_kjk6">{"TAB1",#N/A,TRUE,"GENERAL";"TAB2",#N/A,TRUE,"GENERAL";"TAB3",#N/A,TRUE,"GENERAL";"TAB4",#N/A,TRUE,"GENERAL";"TAB5",#N/A,TRUE,"GENERAL"}</definedName>
    <definedName name="_m3" localSheetId="2">{"via1",#N/A,TRUE,"general";"via2",#N/A,TRUE,"general";"via3",#N/A,TRUE,"general"}</definedName>
    <definedName name="_m3" localSheetId="0">{"via1",#N/A,TRUE,"general";"via2",#N/A,TRUE,"general";"via3",#N/A,TRUE,"general"}</definedName>
    <definedName name="_m3" localSheetId="12">{"via1",#N/A,TRUE,"general";"via2",#N/A,TRUE,"general";"via3",#N/A,TRUE,"general"}</definedName>
    <definedName name="_m3" localSheetId="1">{"via1",#N/A,TRUE,"general";"via2",#N/A,TRUE,"general";"via3",#N/A,TRUE,"general"}</definedName>
    <definedName name="_m3">{"via1",#N/A,TRUE,"general";"via2",#N/A,TRUE,"general";"via3",#N/A,TRUE,"general"}</definedName>
    <definedName name="_m4" localSheetId="2">{"TAB1",#N/A,TRUE,"GENERAL";"TAB2",#N/A,TRUE,"GENERAL";"TAB3",#N/A,TRUE,"GENERAL";"TAB4",#N/A,TRUE,"GENERAL";"TAB5",#N/A,TRUE,"GENERAL"}</definedName>
    <definedName name="_m4" localSheetId="0">{"TAB1",#N/A,TRUE,"GENERAL";"TAB2",#N/A,TRUE,"GENERAL";"TAB3",#N/A,TRUE,"GENERAL";"TAB4",#N/A,TRUE,"GENERAL";"TAB5",#N/A,TRUE,"GENERAL"}</definedName>
    <definedName name="_m4" localSheetId="12">{"TAB1",#N/A,TRUE,"GENERAL";"TAB2",#N/A,TRUE,"GENERAL";"TAB3",#N/A,TRUE,"GENERAL";"TAB4",#N/A,TRUE,"GENERAL";"TAB5",#N/A,TRUE,"GENERAL"}</definedName>
    <definedName name="_m4" localSheetId="1">{"TAB1",#N/A,TRUE,"GENERAL";"TAB2",#N/A,TRUE,"GENERAL";"TAB3",#N/A,TRUE,"GENERAL";"TAB4",#N/A,TRUE,"GENERAL";"TAB5",#N/A,TRUE,"GENERAL"}</definedName>
    <definedName name="_m4">{"TAB1",#N/A,TRUE,"GENERAL";"TAB2",#N/A,TRUE,"GENERAL";"TAB3",#N/A,TRUE,"GENERAL";"TAB4",#N/A,TRUE,"GENERAL";"TAB5",#N/A,TRUE,"GENERAL"}</definedName>
    <definedName name="_m5" localSheetId="2">{"via1",#N/A,TRUE,"general";"via2",#N/A,TRUE,"general";"via3",#N/A,TRUE,"general"}</definedName>
    <definedName name="_m5" localSheetId="0">{"via1",#N/A,TRUE,"general";"via2",#N/A,TRUE,"general";"via3",#N/A,TRUE,"general"}</definedName>
    <definedName name="_m5" localSheetId="12">{"via1",#N/A,TRUE,"general";"via2",#N/A,TRUE,"general";"via3",#N/A,TRUE,"general"}</definedName>
    <definedName name="_m5" localSheetId="1">{"via1",#N/A,TRUE,"general";"via2",#N/A,TRUE,"general";"via3",#N/A,TRUE,"general"}</definedName>
    <definedName name="_m5">{"via1",#N/A,TRUE,"general";"via2",#N/A,TRUE,"general";"via3",#N/A,TRUE,"general"}</definedName>
    <definedName name="_m6" localSheetId="2">{"TAB1",#N/A,TRUE,"GENERAL";"TAB2",#N/A,TRUE,"GENERAL";"TAB3",#N/A,TRUE,"GENERAL";"TAB4",#N/A,TRUE,"GENERAL";"TAB5",#N/A,TRUE,"GENERAL"}</definedName>
    <definedName name="_m6" localSheetId="0">{"TAB1",#N/A,TRUE,"GENERAL";"TAB2",#N/A,TRUE,"GENERAL";"TAB3",#N/A,TRUE,"GENERAL";"TAB4",#N/A,TRUE,"GENERAL";"TAB5",#N/A,TRUE,"GENERAL"}</definedName>
    <definedName name="_m6" localSheetId="12">{"TAB1",#N/A,TRUE,"GENERAL";"TAB2",#N/A,TRUE,"GENERAL";"TAB3",#N/A,TRUE,"GENERAL";"TAB4",#N/A,TRUE,"GENERAL";"TAB5",#N/A,TRUE,"GENERAL"}</definedName>
    <definedName name="_m6" localSheetId="1">{"TAB1",#N/A,TRUE,"GENERAL";"TAB2",#N/A,TRUE,"GENERAL";"TAB3",#N/A,TRUE,"GENERAL";"TAB4",#N/A,TRUE,"GENERAL";"TAB5",#N/A,TRUE,"GENERAL"}</definedName>
    <definedName name="_m6">{"TAB1",#N/A,TRUE,"GENERAL";"TAB2",#N/A,TRUE,"GENERAL";"TAB3",#N/A,TRUE,"GENERAL";"TAB4",#N/A,TRUE,"GENERAL";"TAB5",#N/A,TRUE,"GENERAL"}</definedName>
    <definedName name="_m7" localSheetId="2">{"TAB1",#N/A,TRUE,"GENERAL";"TAB2",#N/A,TRUE,"GENERAL";"TAB3",#N/A,TRUE,"GENERAL";"TAB4",#N/A,TRUE,"GENERAL";"TAB5",#N/A,TRUE,"GENERAL"}</definedName>
    <definedName name="_m7" localSheetId="0">{"TAB1",#N/A,TRUE,"GENERAL";"TAB2",#N/A,TRUE,"GENERAL";"TAB3",#N/A,TRUE,"GENERAL";"TAB4",#N/A,TRUE,"GENERAL";"TAB5",#N/A,TRUE,"GENERAL"}</definedName>
    <definedName name="_m7" localSheetId="12">{"TAB1",#N/A,TRUE,"GENERAL";"TAB2",#N/A,TRUE,"GENERAL";"TAB3",#N/A,TRUE,"GENERAL";"TAB4",#N/A,TRUE,"GENERAL";"TAB5",#N/A,TRUE,"GENERAL"}</definedName>
    <definedName name="_m7" localSheetId="1">{"TAB1",#N/A,TRUE,"GENERAL";"TAB2",#N/A,TRUE,"GENERAL";"TAB3",#N/A,TRUE,"GENERAL";"TAB4",#N/A,TRUE,"GENERAL";"TAB5",#N/A,TRUE,"GENERAL"}</definedName>
    <definedName name="_m7">{"TAB1",#N/A,TRUE,"GENERAL";"TAB2",#N/A,TRUE,"GENERAL";"TAB3",#N/A,TRUE,"GENERAL";"TAB4",#N/A,TRUE,"GENERAL";"TAB5",#N/A,TRUE,"GENERAL"}</definedName>
    <definedName name="_m8" localSheetId="2">{"via1",#N/A,TRUE,"general";"via2",#N/A,TRUE,"general";"via3",#N/A,TRUE,"general"}</definedName>
    <definedName name="_m8" localSheetId="0">{"via1",#N/A,TRUE,"general";"via2",#N/A,TRUE,"general";"via3",#N/A,TRUE,"general"}</definedName>
    <definedName name="_m8" localSheetId="12">{"via1",#N/A,TRUE,"general";"via2",#N/A,TRUE,"general";"via3",#N/A,TRUE,"general"}</definedName>
    <definedName name="_m8" localSheetId="1">{"via1",#N/A,TRUE,"general";"via2",#N/A,TRUE,"general";"via3",#N/A,TRUE,"general"}</definedName>
    <definedName name="_m8">{"via1",#N/A,TRUE,"general";"via2",#N/A,TRUE,"general";"via3",#N/A,TRUE,"general"}</definedName>
    <definedName name="_m9" localSheetId="2">{"via1",#N/A,TRUE,"general";"via2",#N/A,TRUE,"general";"via3",#N/A,TRUE,"general"}</definedName>
    <definedName name="_m9" localSheetId="0">{"via1",#N/A,TRUE,"general";"via2",#N/A,TRUE,"general";"via3",#N/A,TRUE,"general"}</definedName>
    <definedName name="_m9" localSheetId="12">{"via1",#N/A,TRUE,"general";"via2",#N/A,TRUE,"general";"via3",#N/A,TRUE,"general"}</definedName>
    <definedName name="_m9" localSheetId="1">{"via1",#N/A,TRUE,"general";"via2",#N/A,TRUE,"general";"via3",#N/A,TRUE,"general"}</definedName>
    <definedName name="_m9">{"via1",#N/A,TRUE,"general";"via2",#N/A,TRUE,"general";"via3",#N/A,TRUE,"general"}</definedName>
    <definedName name="_MA2" localSheetId="2">!#REF!</definedName>
    <definedName name="_MA2">!#REF!</definedName>
    <definedName name="_MDC2" localSheetId="2">!#REF!</definedName>
    <definedName name="_MDC2">!#REF!</definedName>
    <definedName name="_n3" localSheetId="2">{"TAB1",#N/A,TRUE,"GENERAL";"TAB2",#N/A,TRUE,"GENERAL";"TAB3",#N/A,TRUE,"GENERAL";"TAB4",#N/A,TRUE,"GENERAL";"TAB5",#N/A,TRUE,"GENERAL"}</definedName>
    <definedName name="_n3" localSheetId="0">{"TAB1",#N/A,TRUE,"GENERAL";"TAB2",#N/A,TRUE,"GENERAL";"TAB3",#N/A,TRUE,"GENERAL";"TAB4",#N/A,TRUE,"GENERAL";"TAB5",#N/A,TRUE,"GENERAL"}</definedName>
    <definedName name="_n3" localSheetId="12">{"TAB1",#N/A,TRUE,"GENERAL";"TAB2",#N/A,TRUE,"GENERAL";"TAB3",#N/A,TRUE,"GENERAL";"TAB4",#N/A,TRUE,"GENERAL";"TAB5",#N/A,TRUE,"GENERAL"}</definedName>
    <definedName name="_n3" localSheetId="1">{"TAB1",#N/A,TRUE,"GENERAL";"TAB2",#N/A,TRUE,"GENERAL";"TAB3",#N/A,TRUE,"GENERAL";"TAB4",#N/A,TRUE,"GENERAL";"TAB5",#N/A,TRUE,"GENERAL"}</definedName>
    <definedName name="_n3">{"TAB1",#N/A,TRUE,"GENERAL";"TAB2",#N/A,TRUE,"GENERAL";"TAB3",#N/A,TRUE,"GENERAL";"TAB4",#N/A,TRUE,"GENERAL";"TAB5",#N/A,TRUE,"GENERAL"}</definedName>
    <definedName name="_n4" localSheetId="2">{"via1",#N/A,TRUE,"general";"via2",#N/A,TRUE,"general";"via3",#N/A,TRUE,"general"}</definedName>
    <definedName name="_n4" localSheetId="0">{"via1",#N/A,TRUE,"general";"via2",#N/A,TRUE,"general";"via3",#N/A,TRUE,"general"}</definedName>
    <definedName name="_n4" localSheetId="12">{"via1",#N/A,TRUE,"general";"via2",#N/A,TRUE,"general";"via3",#N/A,TRUE,"general"}</definedName>
    <definedName name="_n4" localSheetId="1">{"via1",#N/A,TRUE,"general";"via2",#N/A,TRUE,"general";"via3",#N/A,TRUE,"general"}</definedName>
    <definedName name="_n4">{"via1",#N/A,TRUE,"general";"via2",#N/A,TRUE,"general";"via3",#N/A,TRUE,"general"}</definedName>
    <definedName name="_n5" localSheetId="2">{"TAB1",#N/A,TRUE,"GENERAL";"TAB2",#N/A,TRUE,"GENERAL";"TAB3",#N/A,TRUE,"GENERAL";"TAB4",#N/A,TRUE,"GENERAL";"TAB5",#N/A,TRUE,"GENERAL"}</definedName>
    <definedName name="_n5" localSheetId="0">{"TAB1",#N/A,TRUE,"GENERAL";"TAB2",#N/A,TRUE,"GENERAL";"TAB3",#N/A,TRUE,"GENERAL";"TAB4",#N/A,TRUE,"GENERAL";"TAB5",#N/A,TRUE,"GENERAL"}</definedName>
    <definedName name="_n5" localSheetId="12">{"TAB1",#N/A,TRUE,"GENERAL";"TAB2",#N/A,TRUE,"GENERAL";"TAB3",#N/A,TRUE,"GENERAL";"TAB4",#N/A,TRUE,"GENERAL";"TAB5",#N/A,TRUE,"GENERAL"}</definedName>
    <definedName name="_n5" localSheetId="1">{"TAB1",#N/A,TRUE,"GENERAL";"TAB2",#N/A,TRUE,"GENERAL";"TAB3",#N/A,TRUE,"GENERAL";"TAB4",#N/A,TRUE,"GENERAL";"TAB5",#N/A,TRUE,"GENERAL"}</definedName>
    <definedName name="_n5">{"TAB1",#N/A,TRUE,"GENERAL";"TAB2",#N/A,TRUE,"GENERAL";"TAB3",#N/A,TRUE,"GENERAL";"TAB4",#N/A,TRUE,"GENERAL";"TAB5",#N/A,TRUE,"GENERAL"}</definedName>
    <definedName name="_Nac2002" localSheetId="2">!#REF!</definedName>
    <definedName name="_Nac2002">!#REF!</definedName>
    <definedName name="_Nac2003" localSheetId="2">!#REF!</definedName>
    <definedName name="_Nac2003">!#REF!</definedName>
    <definedName name="_Nal2002" localSheetId="2">!#REF!</definedName>
    <definedName name="_Nal2002">!#REF!</definedName>
    <definedName name="_Nal2003" localSheetId="2">!#REF!</definedName>
    <definedName name="_Nal2003">!#REF!</definedName>
    <definedName name="_nyn7" localSheetId="2">{"via1",#N/A,TRUE,"general";"via2",#N/A,TRUE,"general";"via3",#N/A,TRUE,"general"}</definedName>
    <definedName name="_nyn7" localSheetId="0">{"via1",#N/A,TRUE,"general";"via2",#N/A,TRUE,"general";"via3",#N/A,TRUE,"general"}</definedName>
    <definedName name="_nyn7" localSheetId="12">{"via1",#N/A,TRUE,"general";"via2",#N/A,TRUE,"general";"via3",#N/A,TRUE,"general"}</definedName>
    <definedName name="_nyn7" localSheetId="1">{"via1",#N/A,TRUE,"general";"via2",#N/A,TRUE,"general";"via3",#N/A,TRUE,"general"}</definedName>
    <definedName name="_nyn7">{"via1",#N/A,TRUE,"general";"via2",#N/A,TRUE,"general";"via3",#N/A,TRUE,"general"}</definedName>
    <definedName name="_o4" localSheetId="2">{"via1",#N/A,TRUE,"general";"via2",#N/A,TRUE,"general";"via3",#N/A,TRUE,"general"}</definedName>
    <definedName name="_o4" localSheetId="0">{"via1",#N/A,TRUE,"general";"via2",#N/A,TRUE,"general";"via3",#N/A,TRUE,"general"}</definedName>
    <definedName name="_o4" localSheetId="12">{"via1",#N/A,TRUE,"general";"via2",#N/A,TRUE,"general";"via3",#N/A,TRUE,"general"}</definedName>
    <definedName name="_o4" localSheetId="1">{"via1",#N/A,TRUE,"general";"via2",#N/A,TRUE,"general";"via3",#N/A,TRUE,"general"}</definedName>
    <definedName name="_o4">{"via1",#N/A,TRUE,"general";"via2",#N/A,TRUE,"general";"via3",#N/A,TRUE,"general"}</definedName>
    <definedName name="_o5" localSheetId="2">{"TAB1",#N/A,TRUE,"GENERAL";"TAB2",#N/A,TRUE,"GENERAL";"TAB3",#N/A,TRUE,"GENERAL";"TAB4",#N/A,TRUE,"GENERAL";"TAB5",#N/A,TRUE,"GENERAL"}</definedName>
    <definedName name="_o5" localSheetId="0">{"TAB1",#N/A,TRUE,"GENERAL";"TAB2",#N/A,TRUE,"GENERAL";"TAB3",#N/A,TRUE,"GENERAL";"TAB4",#N/A,TRUE,"GENERAL";"TAB5",#N/A,TRUE,"GENERAL"}</definedName>
    <definedName name="_o5" localSheetId="12">{"TAB1",#N/A,TRUE,"GENERAL";"TAB2",#N/A,TRUE,"GENERAL";"TAB3",#N/A,TRUE,"GENERAL";"TAB4",#N/A,TRUE,"GENERAL";"TAB5",#N/A,TRUE,"GENERAL"}</definedName>
    <definedName name="_o5" localSheetId="1">{"TAB1",#N/A,TRUE,"GENERAL";"TAB2",#N/A,TRUE,"GENERAL";"TAB3",#N/A,TRUE,"GENERAL";"TAB4",#N/A,TRUE,"GENERAL";"TAB5",#N/A,TRUE,"GENERAL"}</definedName>
    <definedName name="_o5">{"TAB1",#N/A,TRUE,"GENERAL";"TAB2",#N/A,TRUE,"GENERAL";"TAB3",#N/A,TRUE,"GENERAL";"TAB4",#N/A,TRUE,"GENERAL";"TAB5",#N/A,TRUE,"GENERAL"}</definedName>
    <definedName name="_o6" localSheetId="2">{"TAB1",#N/A,TRUE,"GENERAL";"TAB2",#N/A,TRUE,"GENERAL";"TAB3",#N/A,TRUE,"GENERAL";"TAB4",#N/A,TRUE,"GENERAL";"TAB5",#N/A,TRUE,"GENERAL"}</definedName>
    <definedName name="_o6" localSheetId="0">{"TAB1",#N/A,TRUE,"GENERAL";"TAB2",#N/A,TRUE,"GENERAL";"TAB3",#N/A,TRUE,"GENERAL";"TAB4",#N/A,TRUE,"GENERAL";"TAB5",#N/A,TRUE,"GENERAL"}</definedName>
    <definedName name="_o6" localSheetId="12">{"TAB1",#N/A,TRUE,"GENERAL";"TAB2",#N/A,TRUE,"GENERAL";"TAB3",#N/A,TRUE,"GENERAL";"TAB4",#N/A,TRUE,"GENERAL";"TAB5",#N/A,TRUE,"GENERAL"}</definedName>
    <definedName name="_o6" localSheetId="1">{"TAB1",#N/A,TRUE,"GENERAL";"TAB2",#N/A,TRUE,"GENERAL";"TAB3",#N/A,TRUE,"GENERAL";"TAB4",#N/A,TRUE,"GENERAL";"TAB5",#N/A,TRUE,"GENERAL"}</definedName>
    <definedName name="_o6">{"TAB1",#N/A,TRUE,"GENERAL";"TAB2",#N/A,TRUE,"GENERAL";"TAB3",#N/A,TRUE,"GENERAL";"TAB4",#N/A,TRUE,"GENERAL";"TAB5",#N/A,TRUE,"GENERAL"}</definedName>
    <definedName name="_o7" localSheetId="2">{"TAB1",#N/A,TRUE,"GENERAL";"TAB2",#N/A,TRUE,"GENERAL";"TAB3",#N/A,TRUE,"GENERAL";"TAB4",#N/A,TRUE,"GENERAL";"TAB5",#N/A,TRUE,"GENERAL"}</definedName>
    <definedName name="_o7" localSheetId="0">{"TAB1",#N/A,TRUE,"GENERAL";"TAB2",#N/A,TRUE,"GENERAL";"TAB3",#N/A,TRUE,"GENERAL";"TAB4",#N/A,TRUE,"GENERAL";"TAB5",#N/A,TRUE,"GENERAL"}</definedName>
    <definedName name="_o7" localSheetId="12">{"TAB1",#N/A,TRUE,"GENERAL";"TAB2",#N/A,TRUE,"GENERAL";"TAB3",#N/A,TRUE,"GENERAL";"TAB4",#N/A,TRUE,"GENERAL";"TAB5",#N/A,TRUE,"GENERAL"}</definedName>
    <definedName name="_o7" localSheetId="1">{"TAB1",#N/A,TRUE,"GENERAL";"TAB2",#N/A,TRUE,"GENERAL";"TAB3",#N/A,TRUE,"GENERAL";"TAB4",#N/A,TRUE,"GENERAL";"TAB5",#N/A,TRUE,"GENERAL"}</definedName>
    <definedName name="_o7">{"TAB1",#N/A,TRUE,"GENERAL";"TAB2",#N/A,TRUE,"GENERAL";"TAB3",#N/A,TRUE,"GENERAL";"TAB4",#N/A,TRUE,"GENERAL";"TAB5",#N/A,TRUE,"GENERAL"}</definedName>
    <definedName name="_o8" localSheetId="2">{"via1",#N/A,TRUE,"general";"via2",#N/A,TRUE,"general";"via3",#N/A,TRUE,"general"}</definedName>
    <definedName name="_o8" localSheetId="0">{"via1",#N/A,TRUE,"general";"via2",#N/A,TRUE,"general";"via3",#N/A,TRUE,"general"}</definedName>
    <definedName name="_o8" localSheetId="12">{"via1",#N/A,TRUE,"general";"via2",#N/A,TRUE,"general";"via3",#N/A,TRUE,"general"}</definedName>
    <definedName name="_o8" localSheetId="1">{"via1",#N/A,TRUE,"general";"via2",#N/A,TRUE,"general";"via3",#N/A,TRUE,"general"}</definedName>
    <definedName name="_o8">{"via1",#N/A,TRUE,"general";"via2",#N/A,TRUE,"general";"via3",#N/A,TRUE,"general"}</definedName>
    <definedName name="_o9" localSheetId="2">{"TAB1",#N/A,TRUE,"GENERAL";"TAB2",#N/A,TRUE,"GENERAL";"TAB3",#N/A,TRUE,"GENERAL";"TAB4",#N/A,TRUE,"GENERAL";"TAB5",#N/A,TRUE,"GENERAL"}</definedName>
    <definedName name="_o9" localSheetId="0">{"TAB1",#N/A,TRUE,"GENERAL";"TAB2",#N/A,TRUE,"GENERAL";"TAB3",#N/A,TRUE,"GENERAL";"TAB4",#N/A,TRUE,"GENERAL";"TAB5",#N/A,TRUE,"GENERAL"}</definedName>
    <definedName name="_o9" localSheetId="12">{"TAB1",#N/A,TRUE,"GENERAL";"TAB2",#N/A,TRUE,"GENERAL";"TAB3",#N/A,TRUE,"GENERAL";"TAB4",#N/A,TRUE,"GENERAL";"TAB5",#N/A,TRUE,"GENERAL"}</definedName>
    <definedName name="_o9" localSheetId="1">{"TAB1",#N/A,TRUE,"GENERAL";"TAB2",#N/A,TRUE,"GENERAL";"TAB3",#N/A,TRUE,"GENERAL";"TAB4",#N/A,TRUE,"GENERAL";"TAB5",#N/A,TRUE,"GENERAL"}</definedName>
    <definedName name="_o9">{"TAB1",#N/A,TRUE,"GENERAL";"TAB2",#N/A,TRUE,"GENERAL";"TAB3",#N/A,TRUE,"GENERAL";"TAB4",#N/A,TRUE,"GENERAL";"TAB5",#N/A,TRUE,"GENERAL"}</definedName>
    <definedName name="_p6" localSheetId="2">{"via1",#N/A,TRUE,"general";"via2",#N/A,TRUE,"general";"via3",#N/A,TRUE,"general"}</definedName>
    <definedName name="_p6" localSheetId="0">{"via1",#N/A,TRUE,"general";"via2",#N/A,TRUE,"general";"via3",#N/A,TRUE,"general"}</definedName>
    <definedName name="_p6" localSheetId="12">{"via1",#N/A,TRUE,"general";"via2",#N/A,TRUE,"general";"via3",#N/A,TRUE,"general"}</definedName>
    <definedName name="_p6" localSheetId="1">{"via1",#N/A,TRUE,"general";"via2",#N/A,TRUE,"general";"via3",#N/A,TRUE,"general"}</definedName>
    <definedName name="_p6">{"via1",#N/A,TRUE,"general";"via2",#N/A,TRUE,"general";"via3",#N/A,TRUE,"general"}</definedName>
    <definedName name="_p7" localSheetId="2">{"via1",#N/A,TRUE,"general";"via2",#N/A,TRUE,"general";"via3",#N/A,TRUE,"general"}</definedName>
    <definedName name="_p7" localSheetId="0">{"via1",#N/A,TRUE,"general";"via2",#N/A,TRUE,"general";"via3",#N/A,TRUE,"general"}</definedName>
    <definedName name="_p7" localSheetId="12">{"via1",#N/A,TRUE,"general";"via2",#N/A,TRUE,"general";"via3",#N/A,TRUE,"general"}</definedName>
    <definedName name="_p7" localSheetId="1">{"via1",#N/A,TRUE,"general";"via2",#N/A,TRUE,"general";"via3",#N/A,TRUE,"general"}</definedName>
    <definedName name="_p7">{"via1",#N/A,TRUE,"general";"via2",#N/A,TRUE,"general";"via3",#N/A,TRUE,"general"}</definedName>
    <definedName name="_p8" localSheetId="2">{"TAB1",#N/A,TRUE,"GENERAL";"TAB2",#N/A,TRUE,"GENERAL";"TAB3",#N/A,TRUE,"GENERAL";"TAB4",#N/A,TRUE,"GENERAL";"TAB5",#N/A,TRUE,"GENERAL"}</definedName>
    <definedName name="_p8" localSheetId="0">{"TAB1",#N/A,TRUE,"GENERAL";"TAB2",#N/A,TRUE,"GENERAL";"TAB3",#N/A,TRUE,"GENERAL";"TAB4",#N/A,TRUE,"GENERAL";"TAB5",#N/A,TRUE,"GENERAL"}</definedName>
    <definedName name="_p8" localSheetId="12">{"TAB1",#N/A,TRUE,"GENERAL";"TAB2",#N/A,TRUE,"GENERAL";"TAB3",#N/A,TRUE,"GENERAL";"TAB4",#N/A,TRUE,"GENERAL";"TAB5",#N/A,TRUE,"GENERAL"}</definedName>
    <definedName name="_p8" localSheetId="1">{"TAB1",#N/A,TRUE,"GENERAL";"TAB2",#N/A,TRUE,"GENERAL";"TAB3",#N/A,TRUE,"GENERAL";"TAB4",#N/A,TRUE,"GENERAL";"TAB5",#N/A,TRUE,"GENERAL"}</definedName>
    <definedName name="_p8">{"TAB1",#N/A,TRUE,"GENERAL";"TAB2",#N/A,TRUE,"GENERAL";"TAB3",#N/A,TRUE,"GENERAL";"TAB4",#N/A,TRUE,"GENERAL";"TAB5",#N/A,TRUE,"GENERAL"}</definedName>
    <definedName name="_pl1" localSheetId="2">!#REF!</definedName>
    <definedName name="_pl1">!#REF!</definedName>
    <definedName name="_pl2" localSheetId="2">!#REF!</definedName>
    <definedName name="_pl2">!#REF!</definedName>
    <definedName name="_PRE1" localSheetId="2">!#REF!</definedName>
    <definedName name="_PRE1">!#REF!</definedName>
    <definedName name="_r" localSheetId="2">{"TAB1",#N/A,TRUE,"GENERAL";"TAB2",#N/A,TRUE,"GENERAL";"TAB3",#N/A,TRUE,"GENERAL";"TAB4",#N/A,TRUE,"GENERAL";"TAB5",#N/A,TRUE,"GENERAL"}</definedName>
    <definedName name="_r" localSheetId="0">{"TAB1",#N/A,TRUE,"GENERAL";"TAB2",#N/A,TRUE,"GENERAL";"TAB3",#N/A,TRUE,"GENERAL";"TAB4",#N/A,TRUE,"GENERAL";"TAB5",#N/A,TRUE,"GENERAL"}</definedName>
    <definedName name="_r" localSheetId="12">{"TAB1",#N/A,TRUE,"GENERAL";"TAB2",#N/A,TRUE,"GENERAL";"TAB3",#N/A,TRUE,"GENERAL";"TAB4",#N/A,TRUE,"GENERAL";"TAB5",#N/A,TRUE,"GENERAL"}</definedName>
    <definedName name="_r" localSheetId="1">{"TAB1",#N/A,TRUE,"GENERAL";"TAB2",#N/A,TRUE,"GENERAL";"TAB3",#N/A,TRUE,"GENERAL";"TAB4",#N/A,TRUE,"GENERAL";"TAB5",#N/A,TRUE,"GENERAL"}</definedName>
    <definedName name="_r">{"TAB1",#N/A,TRUE,"GENERAL";"TAB2",#N/A,TRUE,"GENERAL";"TAB3",#N/A,TRUE,"GENERAL";"TAB4",#N/A,TRUE,"GENERAL";"TAB5",#N/A,TRUE,"GENERAL"}</definedName>
    <definedName name="_r4r" localSheetId="2">{"via1",#N/A,TRUE,"general";"via2",#N/A,TRUE,"general";"via3",#N/A,TRUE,"general"}</definedName>
    <definedName name="_r4r" localSheetId="0">{"via1",#N/A,TRUE,"general";"via2",#N/A,TRUE,"general";"via3",#N/A,TRUE,"general"}</definedName>
    <definedName name="_r4r" localSheetId="12">{"via1",#N/A,TRUE,"general";"via2",#N/A,TRUE,"general";"via3",#N/A,TRUE,"general"}</definedName>
    <definedName name="_r4r" localSheetId="1">{"via1",#N/A,TRUE,"general";"via2",#N/A,TRUE,"general";"via3",#N/A,TRUE,"general"}</definedName>
    <definedName name="_r4r">{"via1",#N/A,TRUE,"general";"via2",#N/A,TRUE,"general";"via3",#N/A,TRUE,"general"}</definedName>
    <definedName name="_rtu6" localSheetId="2">{"via1",#N/A,TRUE,"general";"via2",#N/A,TRUE,"general";"via3",#N/A,TRUE,"general"}</definedName>
    <definedName name="_rtu6" localSheetId="0">{"via1",#N/A,TRUE,"general";"via2",#N/A,TRUE,"general";"via3",#N/A,TRUE,"general"}</definedName>
    <definedName name="_rtu6" localSheetId="12">{"via1",#N/A,TRUE,"general";"via2",#N/A,TRUE,"general";"via3",#N/A,TRUE,"general"}</definedName>
    <definedName name="_rtu6" localSheetId="1">{"via1",#N/A,TRUE,"general";"via2",#N/A,TRUE,"general";"via3",#N/A,TRUE,"general"}</definedName>
    <definedName name="_rtu6">{"via1",#N/A,TRUE,"general";"via2",#N/A,TRUE,"general";"via3",#N/A,TRUE,"general"}</definedName>
    <definedName name="_s1" localSheetId="2">{"via1",#N/A,TRUE,"general";"via2",#N/A,TRUE,"general";"via3",#N/A,TRUE,"general"}</definedName>
    <definedName name="_s1" localSheetId="0">{"via1",#N/A,TRUE,"general";"via2",#N/A,TRUE,"general";"via3",#N/A,TRUE,"general"}</definedName>
    <definedName name="_s1" localSheetId="12">{"via1",#N/A,TRUE,"general";"via2",#N/A,TRUE,"general";"via3",#N/A,TRUE,"general"}</definedName>
    <definedName name="_s1" localSheetId="1">{"via1",#N/A,TRUE,"general";"via2",#N/A,TRUE,"general";"via3",#N/A,TRUE,"general"}</definedName>
    <definedName name="_s1">{"via1",#N/A,TRUE,"general";"via2",#N/A,TRUE,"general";"via3",#N/A,TRUE,"general"}</definedName>
    <definedName name="_s2" localSheetId="2">{"TAB1",#N/A,TRUE,"GENERAL";"TAB2",#N/A,TRUE,"GENERAL";"TAB3",#N/A,TRUE,"GENERAL";"TAB4",#N/A,TRUE,"GENERAL";"TAB5",#N/A,TRUE,"GENERAL"}</definedName>
    <definedName name="_s2" localSheetId="0">{"TAB1",#N/A,TRUE,"GENERAL";"TAB2",#N/A,TRUE,"GENERAL";"TAB3",#N/A,TRUE,"GENERAL";"TAB4",#N/A,TRUE,"GENERAL";"TAB5",#N/A,TRUE,"GENERAL"}</definedName>
    <definedName name="_s2" localSheetId="12">{"TAB1",#N/A,TRUE,"GENERAL";"TAB2",#N/A,TRUE,"GENERAL";"TAB3",#N/A,TRUE,"GENERAL";"TAB4",#N/A,TRUE,"GENERAL";"TAB5",#N/A,TRUE,"GENERAL"}</definedName>
    <definedName name="_s2" localSheetId="1">{"TAB1",#N/A,TRUE,"GENERAL";"TAB2",#N/A,TRUE,"GENERAL";"TAB3",#N/A,TRUE,"GENERAL";"TAB4",#N/A,TRUE,"GENERAL";"TAB5",#N/A,TRUE,"GENERAL"}</definedName>
    <definedName name="_s2">{"TAB1",#N/A,TRUE,"GENERAL";"TAB2",#N/A,TRUE,"GENERAL";"TAB3",#N/A,TRUE,"GENERAL";"TAB4",#N/A,TRUE,"GENERAL";"TAB5",#N/A,TRUE,"GENERAL"}</definedName>
    <definedName name="_s3" localSheetId="2">{"TAB1",#N/A,TRUE,"GENERAL";"TAB2",#N/A,TRUE,"GENERAL";"TAB3",#N/A,TRUE,"GENERAL";"TAB4",#N/A,TRUE,"GENERAL";"TAB5",#N/A,TRUE,"GENERAL"}</definedName>
    <definedName name="_s3" localSheetId="0">{"TAB1",#N/A,TRUE,"GENERAL";"TAB2",#N/A,TRUE,"GENERAL";"TAB3",#N/A,TRUE,"GENERAL";"TAB4",#N/A,TRUE,"GENERAL";"TAB5",#N/A,TRUE,"GENERAL"}</definedName>
    <definedName name="_s3" localSheetId="12">{"TAB1",#N/A,TRUE,"GENERAL";"TAB2",#N/A,TRUE,"GENERAL";"TAB3",#N/A,TRUE,"GENERAL";"TAB4",#N/A,TRUE,"GENERAL";"TAB5",#N/A,TRUE,"GENERAL"}</definedName>
    <definedName name="_s3" localSheetId="1">{"TAB1",#N/A,TRUE,"GENERAL";"TAB2",#N/A,TRUE,"GENERAL";"TAB3",#N/A,TRUE,"GENERAL";"TAB4",#N/A,TRUE,"GENERAL";"TAB5",#N/A,TRUE,"GENERAL"}</definedName>
    <definedName name="_s3">{"TAB1",#N/A,TRUE,"GENERAL";"TAB2",#N/A,TRUE,"GENERAL";"TAB3",#N/A,TRUE,"GENERAL";"TAB4",#N/A,TRUE,"GENERAL";"TAB5",#N/A,TRUE,"GENERAL"}</definedName>
    <definedName name="_s4" localSheetId="2">{"via1",#N/A,TRUE,"general";"via2",#N/A,TRUE,"general";"via3",#N/A,TRUE,"general"}</definedName>
    <definedName name="_s4" localSheetId="0">{"via1",#N/A,TRUE,"general";"via2",#N/A,TRUE,"general";"via3",#N/A,TRUE,"general"}</definedName>
    <definedName name="_s4" localSheetId="12">{"via1",#N/A,TRUE,"general";"via2",#N/A,TRUE,"general";"via3",#N/A,TRUE,"general"}</definedName>
    <definedName name="_s4" localSheetId="1">{"via1",#N/A,TRUE,"general";"via2",#N/A,TRUE,"general";"via3",#N/A,TRUE,"general"}</definedName>
    <definedName name="_s4">{"via1",#N/A,TRUE,"general";"via2",#N/A,TRUE,"general";"via3",#N/A,TRUE,"general"}</definedName>
    <definedName name="_s5" localSheetId="2">{"via1",#N/A,TRUE,"general";"via2",#N/A,TRUE,"general";"via3",#N/A,TRUE,"general"}</definedName>
    <definedName name="_s5" localSheetId="0">{"via1",#N/A,TRUE,"general";"via2",#N/A,TRUE,"general";"via3",#N/A,TRUE,"general"}</definedName>
    <definedName name="_s5" localSheetId="12">{"via1",#N/A,TRUE,"general";"via2",#N/A,TRUE,"general";"via3",#N/A,TRUE,"general"}</definedName>
    <definedName name="_s5" localSheetId="1">{"via1",#N/A,TRUE,"general";"via2",#N/A,TRUE,"general";"via3",#N/A,TRUE,"general"}</definedName>
    <definedName name="_s5">{"via1",#N/A,TRUE,"general";"via2",#N/A,TRUE,"general";"via3",#N/A,TRUE,"general"}</definedName>
    <definedName name="_s6" localSheetId="2">{"TAB1",#N/A,TRUE,"GENERAL";"TAB2",#N/A,TRUE,"GENERAL";"TAB3",#N/A,TRUE,"GENERAL";"TAB4",#N/A,TRUE,"GENERAL";"TAB5",#N/A,TRUE,"GENERAL"}</definedName>
    <definedName name="_s6" localSheetId="0">{"TAB1",#N/A,TRUE,"GENERAL";"TAB2",#N/A,TRUE,"GENERAL";"TAB3",#N/A,TRUE,"GENERAL";"TAB4",#N/A,TRUE,"GENERAL";"TAB5",#N/A,TRUE,"GENERAL"}</definedName>
    <definedName name="_s6" localSheetId="12">{"TAB1",#N/A,TRUE,"GENERAL";"TAB2",#N/A,TRUE,"GENERAL";"TAB3",#N/A,TRUE,"GENERAL";"TAB4",#N/A,TRUE,"GENERAL";"TAB5",#N/A,TRUE,"GENERAL"}</definedName>
    <definedName name="_s6" localSheetId="1">{"TAB1",#N/A,TRUE,"GENERAL";"TAB2",#N/A,TRUE,"GENERAL";"TAB3",#N/A,TRUE,"GENERAL";"TAB4",#N/A,TRUE,"GENERAL";"TAB5",#N/A,TRUE,"GENERAL"}</definedName>
    <definedName name="_s6">{"TAB1",#N/A,TRUE,"GENERAL";"TAB2",#N/A,TRUE,"GENERAL";"TAB3",#N/A,TRUE,"GENERAL";"TAB4",#N/A,TRUE,"GENERAL";"TAB5",#N/A,TRUE,"GENERAL"}</definedName>
    <definedName name="_s7" localSheetId="2">{"via1",#N/A,TRUE,"general";"via2",#N/A,TRUE,"general";"via3",#N/A,TRUE,"general"}</definedName>
    <definedName name="_s7" localSheetId="0">{"via1",#N/A,TRUE,"general";"via2",#N/A,TRUE,"general";"via3",#N/A,TRUE,"general"}</definedName>
    <definedName name="_s7" localSheetId="12">{"via1",#N/A,TRUE,"general";"via2",#N/A,TRUE,"general";"via3",#N/A,TRUE,"general"}</definedName>
    <definedName name="_s7" localSheetId="1">{"via1",#N/A,TRUE,"general";"via2",#N/A,TRUE,"general";"via3",#N/A,TRUE,"general"}</definedName>
    <definedName name="_s7">{"via1",#N/A,TRUE,"general";"via2",#N/A,TRUE,"general";"via3",#N/A,TRUE,"general"}</definedName>
    <definedName name="_SBC1" localSheetId="2">!#REF!</definedName>
    <definedName name="_SBC1">!#REF!</definedName>
    <definedName name="_SBC3" localSheetId="2">!#REF!</definedName>
    <definedName name="_SBC3">!#REF!</definedName>
    <definedName name="_SBC5" localSheetId="2">!#REF!</definedName>
    <definedName name="_SBC5">!#REF!</definedName>
    <definedName name="_t3" localSheetId="2">{"TAB1",#N/A,TRUE,"GENERAL";"TAB2",#N/A,TRUE,"GENERAL";"TAB3",#N/A,TRUE,"GENERAL";"TAB4",#N/A,TRUE,"GENERAL";"TAB5",#N/A,TRUE,"GENERAL"}</definedName>
    <definedName name="_t3" localSheetId="0">{"TAB1",#N/A,TRUE,"GENERAL";"TAB2",#N/A,TRUE,"GENERAL";"TAB3",#N/A,TRUE,"GENERAL";"TAB4",#N/A,TRUE,"GENERAL";"TAB5",#N/A,TRUE,"GENERAL"}</definedName>
    <definedName name="_t3" localSheetId="12">{"TAB1",#N/A,TRUE,"GENERAL";"TAB2",#N/A,TRUE,"GENERAL";"TAB3",#N/A,TRUE,"GENERAL";"TAB4",#N/A,TRUE,"GENERAL";"TAB5",#N/A,TRUE,"GENERAL"}</definedName>
    <definedName name="_t3" localSheetId="1">{"TAB1",#N/A,TRUE,"GENERAL";"TAB2",#N/A,TRUE,"GENERAL";"TAB3",#N/A,TRUE,"GENERAL";"TAB4",#N/A,TRUE,"GENERAL";"TAB5",#N/A,TRUE,"GENERAL"}</definedName>
    <definedName name="_t3">{"TAB1",#N/A,TRUE,"GENERAL";"TAB2",#N/A,TRUE,"GENERAL";"TAB3",#N/A,TRUE,"GENERAL";"TAB4",#N/A,TRUE,"GENERAL";"TAB5",#N/A,TRUE,"GENERAL"}</definedName>
    <definedName name="_t4" localSheetId="2">{"via1",#N/A,TRUE,"general";"via2",#N/A,TRUE,"general";"via3",#N/A,TRUE,"general"}</definedName>
    <definedName name="_t4" localSheetId="0">{"via1",#N/A,TRUE,"general";"via2",#N/A,TRUE,"general";"via3",#N/A,TRUE,"general"}</definedName>
    <definedName name="_t4" localSheetId="12">{"via1",#N/A,TRUE,"general";"via2",#N/A,TRUE,"general";"via3",#N/A,TRUE,"general"}</definedName>
    <definedName name="_t4" localSheetId="1">{"via1",#N/A,TRUE,"general";"via2",#N/A,TRUE,"general";"via3",#N/A,TRUE,"general"}</definedName>
    <definedName name="_t4">{"via1",#N/A,TRUE,"general";"via2",#N/A,TRUE,"general";"via3",#N/A,TRUE,"general"}</definedName>
    <definedName name="_t5" localSheetId="2">{"TAB1",#N/A,TRUE,"GENERAL";"TAB2",#N/A,TRUE,"GENERAL";"TAB3",#N/A,TRUE,"GENERAL";"TAB4",#N/A,TRUE,"GENERAL";"TAB5",#N/A,TRUE,"GENERAL"}</definedName>
    <definedName name="_t5" localSheetId="0">{"TAB1",#N/A,TRUE,"GENERAL";"TAB2",#N/A,TRUE,"GENERAL";"TAB3",#N/A,TRUE,"GENERAL";"TAB4",#N/A,TRUE,"GENERAL";"TAB5",#N/A,TRUE,"GENERAL"}</definedName>
    <definedName name="_t5" localSheetId="12">{"TAB1",#N/A,TRUE,"GENERAL";"TAB2",#N/A,TRUE,"GENERAL";"TAB3",#N/A,TRUE,"GENERAL";"TAB4",#N/A,TRUE,"GENERAL";"TAB5",#N/A,TRUE,"GENERAL"}</definedName>
    <definedName name="_t5" localSheetId="1">{"TAB1",#N/A,TRUE,"GENERAL";"TAB2",#N/A,TRUE,"GENERAL";"TAB3",#N/A,TRUE,"GENERAL";"TAB4",#N/A,TRUE,"GENERAL";"TAB5",#N/A,TRUE,"GENERAL"}</definedName>
    <definedName name="_t5">{"TAB1",#N/A,TRUE,"GENERAL";"TAB2",#N/A,TRUE,"GENERAL";"TAB3",#N/A,TRUE,"GENERAL";"TAB4",#N/A,TRUE,"GENERAL";"TAB5",#N/A,TRUE,"GENERAL"}</definedName>
    <definedName name="_t6" localSheetId="2">{"via1",#N/A,TRUE,"general";"via2",#N/A,TRUE,"general";"via3",#N/A,TRUE,"general"}</definedName>
    <definedName name="_t6" localSheetId="0">{"via1",#N/A,TRUE,"general";"via2",#N/A,TRUE,"general";"via3",#N/A,TRUE,"general"}</definedName>
    <definedName name="_t6" localSheetId="12">{"via1",#N/A,TRUE,"general";"via2",#N/A,TRUE,"general";"via3",#N/A,TRUE,"general"}</definedName>
    <definedName name="_t6" localSheetId="1">{"via1",#N/A,TRUE,"general";"via2",#N/A,TRUE,"general";"via3",#N/A,TRUE,"general"}</definedName>
    <definedName name="_t6">{"via1",#N/A,TRUE,"general";"via2",#N/A,TRUE,"general";"via3",#N/A,TRUE,"general"}</definedName>
    <definedName name="_t66" localSheetId="2">{"TAB1",#N/A,TRUE,"GENERAL";"TAB2",#N/A,TRUE,"GENERAL";"TAB3",#N/A,TRUE,"GENERAL";"TAB4",#N/A,TRUE,"GENERAL";"TAB5",#N/A,TRUE,"GENERAL"}</definedName>
    <definedName name="_t66" localSheetId="0">{"TAB1",#N/A,TRUE,"GENERAL";"TAB2",#N/A,TRUE,"GENERAL";"TAB3",#N/A,TRUE,"GENERAL";"TAB4",#N/A,TRUE,"GENERAL";"TAB5",#N/A,TRUE,"GENERAL"}</definedName>
    <definedName name="_t66" localSheetId="12">{"TAB1",#N/A,TRUE,"GENERAL";"TAB2",#N/A,TRUE,"GENERAL";"TAB3",#N/A,TRUE,"GENERAL";"TAB4",#N/A,TRUE,"GENERAL";"TAB5",#N/A,TRUE,"GENERAL"}</definedName>
    <definedName name="_t66" localSheetId="1">{"TAB1",#N/A,TRUE,"GENERAL";"TAB2",#N/A,TRUE,"GENERAL";"TAB3",#N/A,TRUE,"GENERAL";"TAB4",#N/A,TRUE,"GENERAL";"TAB5",#N/A,TRUE,"GENERAL"}</definedName>
    <definedName name="_t66">{"TAB1",#N/A,TRUE,"GENERAL";"TAB2",#N/A,TRUE,"GENERAL";"TAB3",#N/A,TRUE,"GENERAL";"TAB4",#N/A,TRUE,"GENERAL";"TAB5",#N/A,TRUE,"GENERAL"}</definedName>
    <definedName name="_t7" localSheetId="2">{"via1",#N/A,TRUE,"general";"via2",#N/A,TRUE,"general";"via3",#N/A,TRUE,"general"}</definedName>
    <definedName name="_t7" localSheetId="0">{"via1",#N/A,TRUE,"general";"via2",#N/A,TRUE,"general";"via3",#N/A,TRUE,"general"}</definedName>
    <definedName name="_t7" localSheetId="12">{"via1",#N/A,TRUE,"general";"via2",#N/A,TRUE,"general";"via3",#N/A,TRUE,"general"}</definedName>
    <definedName name="_t7" localSheetId="1">{"via1",#N/A,TRUE,"general";"via2",#N/A,TRUE,"general";"via3",#N/A,TRUE,"general"}</definedName>
    <definedName name="_t7">{"via1",#N/A,TRUE,"general";"via2",#N/A,TRUE,"general";"via3",#N/A,TRUE,"general"}</definedName>
    <definedName name="_t77" localSheetId="2">{"TAB1",#N/A,TRUE,"GENERAL";"TAB2",#N/A,TRUE,"GENERAL";"TAB3",#N/A,TRUE,"GENERAL";"TAB4",#N/A,TRUE,"GENERAL";"TAB5",#N/A,TRUE,"GENERAL"}</definedName>
    <definedName name="_t77" localSheetId="0">{"TAB1",#N/A,TRUE,"GENERAL";"TAB2",#N/A,TRUE,"GENERAL";"TAB3",#N/A,TRUE,"GENERAL";"TAB4",#N/A,TRUE,"GENERAL";"TAB5",#N/A,TRUE,"GENERAL"}</definedName>
    <definedName name="_t77" localSheetId="12">{"TAB1",#N/A,TRUE,"GENERAL";"TAB2",#N/A,TRUE,"GENERAL";"TAB3",#N/A,TRUE,"GENERAL";"TAB4",#N/A,TRUE,"GENERAL";"TAB5",#N/A,TRUE,"GENERAL"}</definedName>
    <definedName name="_t77" localSheetId="1">{"TAB1",#N/A,TRUE,"GENERAL";"TAB2",#N/A,TRUE,"GENERAL";"TAB3",#N/A,TRUE,"GENERAL";"TAB4",#N/A,TRUE,"GENERAL";"TAB5",#N/A,TRUE,"GENERAL"}</definedName>
    <definedName name="_t77">{"TAB1",#N/A,TRUE,"GENERAL";"TAB2",#N/A,TRUE,"GENERAL";"TAB3",#N/A,TRUE,"GENERAL";"TAB4",#N/A,TRUE,"GENERAL";"TAB5",#N/A,TRUE,"GENERAL"}</definedName>
    <definedName name="_t8" localSheetId="2">{"TAB1",#N/A,TRUE,"GENERAL";"TAB2",#N/A,TRUE,"GENERAL";"TAB3",#N/A,TRUE,"GENERAL";"TAB4",#N/A,TRUE,"GENERAL";"TAB5",#N/A,TRUE,"GENERAL"}</definedName>
    <definedName name="_t8" localSheetId="0">{"TAB1",#N/A,TRUE,"GENERAL";"TAB2",#N/A,TRUE,"GENERAL";"TAB3",#N/A,TRUE,"GENERAL";"TAB4",#N/A,TRUE,"GENERAL";"TAB5",#N/A,TRUE,"GENERAL"}</definedName>
    <definedName name="_t8" localSheetId="12">{"TAB1",#N/A,TRUE,"GENERAL";"TAB2",#N/A,TRUE,"GENERAL";"TAB3",#N/A,TRUE,"GENERAL";"TAB4",#N/A,TRUE,"GENERAL";"TAB5",#N/A,TRUE,"GENERAL"}</definedName>
    <definedName name="_t8" localSheetId="1">{"TAB1",#N/A,TRUE,"GENERAL";"TAB2",#N/A,TRUE,"GENERAL";"TAB3",#N/A,TRUE,"GENERAL";"TAB4",#N/A,TRUE,"GENERAL";"TAB5",#N/A,TRUE,"GENERAL"}</definedName>
    <definedName name="_t8">{"TAB1",#N/A,TRUE,"GENERAL";"TAB2",#N/A,TRUE,"GENERAL";"TAB3",#N/A,TRUE,"GENERAL";"TAB4",#N/A,TRUE,"GENERAL";"TAB5",#N/A,TRUE,"GENERAL"}</definedName>
    <definedName name="_t88" localSheetId="2">{"via1",#N/A,TRUE,"general";"via2",#N/A,TRUE,"general";"via3",#N/A,TRUE,"general"}</definedName>
    <definedName name="_t88" localSheetId="0">{"via1",#N/A,TRUE,"general";"via2",#N/A,TRUE,"general";"via3",#N/A,TRUE,"general"}</definedName>
    <definedName name="_t88" localSheetId="12">{"via1",#N/A,TRUE,"general";"via2",#N/A,TRUE,"general";"via3",#N/A,TRUE,"general"}</definedName>
    <definedName name="_t88" localSheetId="1">{"via1",#N/A,TRUE,"general";"via2",#N/A,TRUE,"general";"via3",#N/A,TRUE,"general"}</definedName>
    <definedName name="_t88">{"via1",#N/A,TRUE,"general";"via2",#N/A,TRUE,"general";"via3",#N/A,TRUE,"general"}</definedName>
    <definedName name="_t9" localSheetId="2">{"TAB1",#N/A,TRUE,"GENERAL";"TAB2",#N/A,TRUE,"GENERAL";"TAB3",#N/A,TRUE,"GENERAL";"TAB4",#N/A,TRUE,"GENERAL";"TAB5",#N/A,TRUE,"GENERAL"}</definedName>
    <definedName name="_t9" localSheetId="0">{"TAB1",#N/A,TRUE,"GENERAL";"TAB2",#N/A,TRUE,"GENERAL";"TAB3",#N/A,TRUE,"GENERAL";"TAB4",#N/A,TRUE,"GENERAL";"TAB5",#N/A,TRUE,"GENERAL"}</definedName>
    <definedName name="_t9" localSheetId="12">{"TAB1",#N/A,TRUE,"GENERAL";"TAB2",#N/A,TRUE,"GENERAL";"TAB3",#N/A,TRUE,"GENERAL";"TAB4",#N/A,TRUE,"GENERAL";"TAB5",#N/A,TRUE,"GENERAL"}</definedName>
    <definedName name="_t9" localSheetId="1">{"TAB1",#N/A,TRUE,"GENERAL";"TAB2",#N/A,TRUE,"GENERAL";"TAB3",#N/A,TRUE,"GENERAL";"TAB4",#N/A,TRUE,"GENERAL";"TAB5",#N/A,TRUE,"GENERAL"}</definedName>
    <definedName name="_t9">{"TAB1",#N/A,TRUE,"GENERAL";"TAB2",#N/A,TRUE,"GENERAL";"TAB3",#N/A,TRUE,"GENERAL";"TAB4",#N/A,TRUE,"GENERAL";"TAB5",#N/A,TRUE,"GENERAL"}</definedName>
    <definedName name="_t99" localSheetId="2">{"via1",#N/A,TRUE,"general";"via2",#N/A,TRUE,"general";"via3",#N/A,TRUE,"general"}</definedName>
    <definedName name="_t99" localSheetId="0">{"via1",#N/A,TRUE,"general";"via2",#N/A,TRUE,"general";"via3",#N/A,TRUE,"general"}</definedName>
    <definedName name="_t99" localSheetId="12">{"via1",#N/A,TRUE,"general";"via2",#N/A,TRUE,"general";"via3",#N/A,TRUE,"general"}</definedName>
    <definedName name="_t99" localSheetId="1">{"via1",#N/A,TRUE,"general";"via2",#N/A,TRUE,"general";"via3",#N/A,TRUE,"general"}</definedName>
    <definedName name="_t99">{"via1",#N/A,TRUE,"general";"via2",#N/A,TRUE,"general";"via3",#N/A,TRUE,"general"}</definedName>
    <definedName name="_u4" localSheetId="2">{"TAB1",#N/A,TRUE,"GENERAL";"TAB2",#N/A,TRUE,"GENERAL";"TAB3",#N/A,TRUE,"GENERAL";"TAB4",#N/A,TRUE,"GENERAL";"TAB5",#N/A,TRUE,"GENERAL"}</definedName>
    <definedName name="_u4" localSheetId="0">{"TAB1",#N/A,TRUE,"GENERAL";"TAB2",#N/A,TRUE,"GENERAL";"TAB3",#N/A,TRUE,"GENERAL";"TAB4",#N/A,TRUE,"GENERAL";"TAB5",#N/A,TRUE,"GENERAL"}</definedName>
    <definedName name="_u4" localSheetId="12">{"TAB1",#N/A,TRUE,"GENERAL";"TAB2",#N/A,TRUE,"GENERAL";"TAB3",#N/A,TRUE,"GENERAL";"TAB4",#N/A,TRUE,"GENERAL";"TAB5",#N/A,TRUE,"GENERAL"}</definedName>
    <definedName name="_u4" localSheetId="1">{"TAB1",#N/A,TRUE,"GENERAL";"TAB2",#N/A,TRUE,"GENERAL";"TAB3",#N/A,TRUE,"GENERAL";"TAB4",#N/A,TRUE,"GENERAL";"TAB5",#N/A,TRUE,"GENERAL"}</definedName>
    <definedName name="_u4">{"TAB1",#N/A,TRUE,"GENERAL";"TAB2",#N/A,TRUE,"GENERAL";"TAB3",#N/A,TRUE,"GENERAL";"TAB4",#N/A,TRUE,"GENERAL";"TAB5",#N/A,TRUE,"GENERAL"}</definedName>
    <definedName name="_u5" localSheetId="2">{"TAB1",#N/A,TRUE,"GENERAL";"TAB2",#N/A,TRUE,"GENERAL";"TAB3",#N/A,TRUE,"GENERAL";"TAB4",#N/A,TRUE,"GENERAL";"TAB5",#N/A,TRUE,"GENERAL"}</definedName>
    <definedName name="_u5" localSheetId="0">{"TAB1",#N/A,TRUE,"GENERAL";"TAB2",#N/A,TRUE,"GENERAL";"TAB3",#N/A,TRUE,"GENERAL";"TAB4",#N/A,TRUE,"GENERAL";"TAB5",#N/A,TRUE,"GENERAL"}</definedName>
    <definedName name="_u5" localSheetId="12">{"TAB1",#N/A,TRUE,"GENERAL";"TAB2",#N/A,TRUE,"GENERAL";"TAB3",#N/A,TRUE,"GENERAL";"TAB4",#N/A,TRUE,"GENERAL";"TAB5",#N/A,TRUE,"GENERAL"}</definedName>
    <definedName name="_u5" localSheetId="1">{"TAB1",#N/A,TRUE,"GENERAL";"TAB2",#N/A,TRUE,"GENERAL";"TAB3",#N/A,TRUE,"GENERAL";"TAB4",#N/A,TRUE,"GENERAL";"TAB5",#N/A,TRUE,"GENERAL"}</definedName>
    <definedName name="_u5">{"TAB1",#N/A,TRUE,"GENERAL";"TAB2",#N/A,TRUE,"GENERAL";"TAB3",#N/A,TRUE,"GENERAL";"TAB4",#N/A,TRUE,"GENERAL";"TAB5",#N/A,TRUE,"GENERAL"}</definedName>
    <definedName name="_u6" localSheetId="2">{"TAB1",#N/A,TRUE,"GENERAL";"TAB2",#N/A,TRUE,"GENERAL";"TAB3",#N/A,TRUE,"GENERAL";"TAB4",#N/A,TRUE,"GENERAL";"TAB5",#N/A,TRUE,"GENERAL"}</definedName>
    <definedName name="_u6" localSheetId="0">{"TAB1",#N/A,TRUE,"GENERAL";"TAB2",#N/A,TRUE,"GENERAL";"TAB3",#N/A,TRUE,"GENERAL";"TAB4",#N/A,TRUE,"GENERAL";"TAB5",#N/A,TRUE,"GENERAL"}</definedName>
    <definedName name="_u6" localSheetId="12">{"TAB1",#N/A,TRUE,"GENERAL";"TAB2",#N/A,TRUE,"GENERAL";"TAB3",#N/A,TRUE,"GENERAL";"TAB4",#N/A,TRUE,"GENERAL";"TAB5",#N/A,TRUE,"GENERAL"}</definedName>
    <definedName name="_u6" localSheetId="1">{"TAB1",#N/A,TRUE,"GENERAL";"TAB2",#N/A,TRUE,"GENERAL";"TAB3",#N/A,TRUE,"GENERAL";"TAB4",#N/A,TRUE,"GENERAL";"TAB5",#N/A,TRUE,"GENERAL"}</definedName>
    <definedName name="_u6">{"TAB1",#N/A,TRUE,"GENERAL";"TAB2",#N/A,TRUE,"GENERAL";"TAB3",#N/A,TRUE,"GENERAL";"TAB4",#N/A,TRUE,"GENERAL";"TAB5",#N/A,TRUE,"GENERAL"}</definedName>
    <definedName name="_u7" localSheetId="2">{"via1",#N/A,TRUE,"general";"via2",#N/A,TRUE,"general";"via3",#N/A,TRUE,"general"}</definedName>
    <definedName name="_u7" localSheetId="0">{"via1",#N/A,TRUE,"general";"via2",#N/A,TRUE,"general";"via3",#N/A,TRUE,"general"}</definedName>
    <definedName name="_u7" localSheetId="12">{"via1",#N/A,TRUE,"general";"via2",#N/A,TRUE,"general";"via3",#N/A,TRUE,"general"}</definedName>
    <definedName name="_u7" localSheetId="1">{"via1",#N/A,TRUE,"general";"via2",#N/A,TRUE,"general";"via3",#N/A,TRUE,"general"}</definedName>
    <definedName name="_u7">{"via1",#N/A,TRUE,"general";"via2",#N/A,TRUE,"general";"via3",#N/A,TRUE,"general"}</definedName>
    <definedName name="_u8" localSheetId="2">{"TAB1",#N/A,TRUE,"GENERAL";"TAB2",#N/A,TRUE,"GENERAL";"TAB3",#N/A,TRUE,"GENERAL";"TAB4",#N/A,TRUE,"GENERAL";"TAB5",#N/A,TRUE,"GENERAL"}</definedName>
    <definedName name="_u8" localSheetId="0">{"TAB1",#N/A,TRUE,"GENERAL";"TAB2",#N/A,TRUE,"GENERAL";"TAB3",#N/A,TRUE,"GENERAL";"TAB4",#N/A,TRUE,"GENERAL";"TAB5",#N/A,TRUE,"GENERAL"}</definedName>
    <definedName name="_u8" localSheetId="12">{"TAB1",#N/A,TRUE,"GENERAL";"TAB2",#N/A,TRUE,"GENERAL";"TAB3",#N/A,TRUE,"GENERAL";"TAB4",#N/A,TRUE,"GENERAL";"TAB5",#N/A,TRUE,"GENERAL"}</definedName>
    <definedName name="_u8" localSheetId="1">{"TAB1",#N/A,TRUE,"GENERAL";"TAB2",#N/A,TRUE,"GENERAL";"TAB3",#N/A,TRUE,"GENERAL";"TAB4",#N/A,TRUE,"GENERAL";"TAB5",#N/A,TRUE,"GENERAL"}</definedName>
    <definedName name="_u8">{"TAB1",#N/A,TRUE,"GENERAL";"TAB2",#N/A,TRUE,"GENERAL";"TAB3",#N/A,TRUE,"GENERAL";"TAB4",#N/A,TRUE,"GENERAL";"TAB5",#N/A,TRUE,"GENERAL"}</definedName>
    <definedName name="_u9" localSheetId="2">{"TAB1",#N/A,TRUE,"GENERAL";"TAB2",#N/A,TRUE,"GENERAL";"TAB3",#N/A,TRUE,"GENERAL";"TAB4",#N/A,TRUE,"GENERAL";"TAB5",#N/A,TRUE,"GENERAL"}</definedName>
    <definedName name="_u9" localSheetId="0">{"TAB1",#N/A,TRUE,"GENERAL";"TAB2",#N/A,TRUE,"GENERAL";"TAB3",#N/A,TRUE,"GENERAL";"TAB4",#N/A,TRUE,"GENERAL";"TAB5",#N/A,TRUE,"GENERAL"}</definedName>
    <definedName name="_u9" localSheetId="12">{"TAB1",#N/A,TRUE,"GENERAL";"TAB2",#N/A,TRUE,"GENERAL";"TAB3",#N/A,TRUE,"GENERAL";"TAB4",#N/A,TRUE,"GENERAL";"TAB5",#N/A,TRUE,"GENERAL"}</definedName>
    <definedName name="_u9" localSheetId="1">{"TAB1",#N/A,TRUE,"GENERAL";"TAB2",#N/A,TRUE,"GENERAL";"TAB3",#N/A,TRUE,"GENERAL";"TAB4",#N/A,TRUE,"GENERAL";"TAB5",#N/A,TRUE,"GENERAL"}</definedName>
    <definedName name="_u9">{"TAB1",#N/A,TRUE,"GENERAL";"TAB2",#N/A,TRUE,"GENERAL";"TAB3",#N/A,TRUE,"GENERAL";"TAB4",#N/A,TRUE,"GENERAL";"TAB5",#N/A,TRUE,"GENERAL"}</definedName>
    <definedName name="_ur7" localSheetId="2">{"TAB1",#N/A,TRUE,"GENERAL";"TAB2",#N/A,TRUE,"GENERAL";"TAB3",#N/A,TRUE,"GENERAL";"TAB4",#N/A,TRUE,"GENERAL";"TAB5",#N/A,TRUE,"GENERAL"}</definedName>
    <definedName name="_ur7" localSheetId="0">{"TAB1",#N/A,TRUE,"GENERAL";"TAB2",#N/A,TRUE,"GENERAL";"TAB3",#N/A,TRUE,"GENERAL";"TAB4",#N/A,TRUE,"GENERAL";"TAB5",#N/A,TRUE,"GENERAL"}</definedName>
    <definedName name="_ur7" localSheetId="12">{"TAB1",#N/A,TRUE,"GENERAL";"TAB2",#N/A,TRUE,"GENERAL";"TAB3",#N/A,TRUE,"GENERAL";"TAB4",#N/A,TRUE,"GENERAL";"TAB5",#N/A,TRUE,"GENERAL"}</definedName>
    <definedName name="_ur7" localSheetId="1">{"TAB1",#N/A,TRUE,"GENERAL";"TAB2",#N/A,TRUE,"GENERAL";"TAB3",#N/A,TRUE,"GENERAL";"TAB4",#N/A,TRUE,"GENERAL";"TAB5",#N/A,TRUE,"GENERAL"}</definedName>
    <definedName name="_ur7">{"TAB1",#N/A,TRUE,"GENERAL";"TAB2",#N/A,TRUE,"GENERAL";"TAB3",#N/A,TRUE,"GENERAL";"TAB4",#N/A,TRUE,"GENERAL";"TAB5",#N/A,TRUE,"GENERAL"}</definedName>
    <definedName name="_v2" localSheetId="2">{"via1",#N/A,TRUE,"general";"via2",#N/A,TRUE,"general";"via3",#N/A,TRUE,"general"}</definedName>
    <definedName name="_v2" localSheetId="0">{"via1",#N/A,TRUE,"general";"via2",#N/A,TRUE,"general";"via3",#N/A,TRUE,"general"}</definedName>
    <definedName name="_v2" localSheetId="12">{"via1",#N/A,TRUE,"general";"via2",#N/A,TRUE,"general";"via3",#N/A,TRUE,"general"}</definedName>
    <definedName name="_v2" localSheetId="1">{"via1",#N/A,TRUE,"general";"via2",#N/A,TRUE,"general";"via3",#N/A,TRUE,"general"}</definedName>
    <definedName name="_v2">{"via1",#N/A,TRUE,"general";"via2",#N/A,TRUE,"general";"via3",#N/A,TRUE,"general"}</definedName>
    <definedName name="_v3" localSheetId="2">{"TAB1",#N/A,TRUE,"GENERAL";"TAB2",#N/A,TRUE,"GENERAL";"TAB3",#N/A,TRUE,"GENERAL";"TAB4",#N/A,TRUE,"GENERAL";"TAB5",#N/A,TRUE,"GENERAL"}</definedName>
    <definedName name="_v3" localSheetId="0">{"TAB1",#N/A,TRUE,"GENERAL";"TAB2",#N/A,TRUE,"GENERAL";"TAB3",#N/A,TRUE,"GENERAL";"TAB4",#N/A,TRUE,"GENERAL";"TAB5",#N/A,TRUE,"GENERAL"}</definedName>
    <definedName name="_v3" localSheetId="12">{"TAB1",#N/A,TRUE,"GENERAL";"TAB2",#N/A,TRUE,"GENERAL";"TAB3",#N/A,TRUE,"GENERAL";"TAB4",#N/A,TRUE,"GENERAL";"TAB5",#N/A,TRUE,"GENERAL"}</definedName>
    <definedName name="_v3" localSheetId="1">{"TAB1",#N/A,TRUE,"GENERAL";"TAB2",#N/A,TRUE,"GENERAL";"TAB3",#N/A,TRUE,"GENERAL";"TAB4",#N/A,TRUE,"GENERAL";"TAB5",#N/A,TRUE,"GENERAL"}</definedName>
    <definedName name="_v3">{"TAB1",#N/A,TRUE,"GENERAL";"TAB2",#N/A,TRUE,"GENERAL";"TAB3",#N/A,TRUE,"GENERAL";"TAB4",#N/A,TRUE,"GENERAL";"TAB5",#N/A,TRUE,"GENERAL"}</definedName>
    <definedName name="_v4" localSheetId="2">{"TAB1",#N/A,TRUE,"GENERAL";"TAB2",#N/A,TRUE,"GENERAL";"TAB3",#N/A,TRUE,"GENERAL";"TAB4",#N/A,TRUE,"GENERAL";"TAB5",#N/A,TRUE,"GENERAL"}</definedName>
    <definedName name="_v4" localSheetId="0">{"TAB1",#N/A,TRUE,"GENERAL";"TAB2",#N/A,TRUE,"GENERAL";"TAB3",#N/A,TRUE,"GENERAL";"TAB4",#N/A,TRUE,"GENERAL";"TAB5",#N/A,TRUE,"GENERAL"}</definedName>
    <definedName name="_v4" localSheetId="12">{"TAB1",#N/A,TRUE,"GENERAL";"TAB2",#N/A,TRUE,"GENERAL";"TAB3",#N/A,TRUE,"GENERAL";"TAB4",#N/A,TRUE,"GENERAL";"TAB5",#N/A,TRUE,"GENERAL"}</definedName>
    <definedName name="_v4" localSheetId="1">{"TAB1",#N/A,TRUE,"GENERAL";"TAB2",#N/A,TRUE,"GENERAL";"TAB3",#N/A,TRUE,"GENERAL";"TAB4",#N/A,TRUE,"GENERAL";"TAB5",#N/A,TRUE,"GENERAL"}</definedName>
    <definedName name="_v4">{"TAB1",#N/A,TRUE,"GENERAL";"TAB2",#N/A,TRUE,"GENERAL";"TAB3",#N/A,TRUE,"GENERAL";"TAB4",#N/A,TRUE,"GENERAL";"TAB5",#N/A,TRUE,"GENERAL"}</definedName>
    <definedName name="_v5" localSheetId="2">{"TAB1",#N/A,TRUE,"GENERAL";"TAB2",#N/A,TRUE,"GENERAL";"TAB3",#N/A,TRUE,"GENERAL";"TAB4",#N/A,TRUE,"GENERAL";"TAB5",#N/A,TRUE,"GENERAL"}</definedName>
    <definedName name="_v5" localSheetId="0">{"TAB1",#N/A,TRUE,"GENERAL";"TAB2",#N/A,TRUE,"GENERAL";"TAB3",#N/A,TRUE,"GENERAL";"TAB4",#N/A,TRUE,"GENERAL";"TAB5",#N/A,TRUE,"GENERAL"}</definedName>
    <definedName name="_v5" localSheetId="12">{"TAB1",#N/A,TRUE,"GENERAL";"TAB2",#N/A,TRUE,"GENERAL";"TAB3",#N/A,TRUE,"GENERAL";"TAB4",#N/A,TRUE,"GENERAL";"TAB5",#N/A,TRUE,"GENERAL"}</definedName>
    <definedName name="_v5" localSheetId="1">{"TAB1",#N/A,TRUE,"GENERAL";"TAB2",#N/A,TRUE,"GENERAL";"TAB3",#N/A,TRUE,"GENERAL";"TAB4",#N/A,TRUE,"GENERAL";"TAB5",#N/A,TRUE,"GENERAL"}</definedName>
    <definedName name="_v5">{"TAB1",#N/A,TRUE,"GENERAL";"TAB2",#N/A,TRUE,"GENERAL";"TAB3",#N/A,TRUE,"GENERAL";"TAB4",#N/A,TRUE,"GENERAL";"TAB5",#N/A,TRUE,"GENERAL"}</definedName>
    <definedName name="_v6" localSheetId="2">{"TAB1",#N/A,TRUE,"GENERAL";"TAB2",#N/A,TRUE,"GENERAL";"TAB3",#N/A,TRUE,"GENERAL";"TAB4",#N/A,TRUE,"GENERAL";"TAB5",#N/A,TRUE,"GENERAL"}</definedName>
    <definedName name="_v6" localSheetId="0">{"TAB1",#N/A,TRUE,"GENERAL";"TAB2",#N/A,TRUE,"GENERAL";"TAB3",#N/A,TRUE,"GENERAL";"TAB4",#N/A,TRUE,"GENERAL";"TAB5",#N/A,TRUE,"GENERAL"}</definedName>
    <definedName name="_v6" localSheetId="12">{"TAB1",#N/A,TRUE,"GENERAL";"TAB2",#N/A,TRUE,"GENERAL";"TAB3",#N/A,TRUE,"GENERAL";"TAB4",#N/A,TRUE,"GENERAL";"TAB5",#N/A,TRUE,"GENERAL"}</definedName>
    <definedName name="_v6" localSheetId="1">{"TAB1",#N/A,TRUE,"GENERAL";"TAB2",#N/A,TRUE,"GENERAL";"TAB3",#N/A,TRUE,"GENERAL";"TAB4",#N/A,TRUE,"GENERAL";"TAB5",#N/A,TRUE,"GENERAL"}</definedName>
    <definedName name="_v6">{"TAB1",#N/A,TRUE,"GENERAL";"TAB2",#N/A,TRUE,"GENERAL";"TAB3",#N/A,TRUE,"GENERAL";"TAB4",#N/A,TRUE,"GENERAL";"TAB5",#N/A,TRUE,"GENERAL"}</definedName>
    <definedName name="_v7" localSheetId="2">{"via1",#N/A,TRUE,"general";"via2",#N/A,TRUE,"general";"via3",#N/A,TRUE,"general"}</definedName>
    <definedName name="_v7" localSheetId="0">{"via1",#N/A,TRUE,"general";"via2",#N/A,TRUE,"general";"via3",#N/A,TRUE,"general"}</definedName>
    <definedName name="_v7" localSheetId="12">{"via1",#N/A,TRUE,"general";"via2",#N/A,TRUE,"general";"via3",#N/A,TRUE,"general"}</definedName>
    <definedName name="_v7" localSheetId="1">{"via1",#N/A,TRUE,"general";"via2",#N/A,TRUE,"general";"via3",#N/A,TRUE,"general"}</definedName>
    <definedName name="_v7">{"via1",#N/A,TRUE,"general";"via2",#N/A,TRUE,"general";"via3",#N/A,TRUE,"general"}</definedName>
    <definedName name="_v8" localSheetId="2">{"TAB1",#N/A,TRUE,"GENERAL";"TAB2",#N/A,TRUE,"GENERAL";"TAB3",#N/A,TRUE,"GENERAL";"TAB4",#N/A,TRUE,"GENERAL";"TAB5",#N/A,TRUE,"GENERAL"}</definedName>
    <definedName name="_v8" localSheetId="0">{"TAB1",#N/A,TRUE,"GENERAL";"TAB2",#N/A,TRUE,"GENERAL";"TAB3",#N/A,TRUE,"GENERAL";"TAB4",#N/A,TRUE,"GENERAL";"TAB5",#N/A,TRUE,"GENERAL"}</definedName>
    <definedName name="_v8" localSheetId="12">{"TAB1",#N/A,TRUE,"GENERAL";"TAB2",#N/A,TRUE,"GENERAL";"TAB3",#N/A,TRUE,"GENERAL";"TAB4",#N/A,TRUE,"GENERAL";"TAB5",#N/A,TRUE,"GENERAL"}</definedName>
    <definedName name="_v8" localSheetId="1">{"TAB1",#N/A,TRUE,"GENERAL";"TAB2",#N/A,TRUE,"GENERAL";"TAB3",#N/A,TRUE,"GENERAL";"TAB4",#N/A,TRUE,"GENERAL";"TAB5",#N/A,TRUE,"GENERAL"}</definedName>
    <definedName name="_v8">{"TAB1",#N/A,TRUE,"GENERAL";"TAB2",#N/A,TRUE,"GENERAL";"TAB3",#N/A,TRUE,"GENERAL";"TAB4",#N/A,TRUE,"GENERAL";"TAB5",#N/A,TRUE,"GENERAL"}</definedName>
    <definedName name="_v9" localSheetId="2">{"TAB1",#N/A,TRUE,"GENERAL";"TAB2",#N/A,TRUE,"GENERAL";"TAB3",#N/A,TRUE,"GENERAL";"TAB4",#N/A,TRUE,"GENERAL";"TAB5",#N/A,TRUE,"GENERAL"}</definedName>
    <definedName name="_v9" localSheetId="0">{"TAB1",#N/A,TRUE,"GENERAL";"TAB2",#N/A,TRUE,"GENERAL";"TAB3",#N/A,TRUE,"GENERAL";"TAB4",#N/A,TRUE,"GENERAL";"TAB5",#N/A,TRUE,"GENERAL"}</definedName>
    <definedName name="_v9" localSheetId="12">{"TAB1",#N/A,TRUE,"GENERAL";"TAB2",#N/A,TRUE,"GENERAL";"TAB3",#N/A,TRUE,"GENERAL";"TAB4",#N/A,TRUE,"GENERAL";"TAB5",#N/A,TRUE,"GENERAL"}</definedName>
    <definedName name="_v9" localSheetId="1">{"TAB1",#N/A,TRUE,"GENERAL";"TAB2",#N/A,TRUE,"GENERAL";"TAB3",#N/A,TRUE,"GENERAL";"TAB4",#N/A,TRUE,"GENERAL";"TAB5",#N/A,TRUE,"GENERAL"}</definedName>
    <definedName name="_v9">{"TAB1",#N/A,TRUE,"GENERAL";"TAB2",#N/A,TRUE,"GENERAL";"TAB3",#N/A,TRUE,"GENERAL";"TAB4",#N/A,TRUE,"GENERAL";"TAB5",#N/A,TRUE,"GENERAL"}</definedName>
    <definedName name="_vfv4" localSheetId="2">{"via1",#N/A,TRUE,"general";"via2",#N/A,TRUE,"general";"via3",#N/A,TRUE,"general"}</definedName>
    <definedName name="_vfv4" localSheetId="0">{"via1",#N/A,TRUE,"general";"via2",#N/A,TRUE,"general";"via3",#N/A,TRUE,"general"}</definedName>
    <definedName name="_vfv4" localSheetId="12">{"via1",#N/A,TRUE,"general";"via2",#N/A,TRUE,"general";"via3",#N/A,TRUE,"general"}</definedName>
    <definedName name="_vfv4" localSheetId="1">{"via1",#N/A,TRUE,"general";"via2",#N/A,TRUE,"general";"via3",#N/A,TRUE,"general"}</definedName>
    <definedName name="_vfv4">{"via1",#N/A,TRUE,"general";"via2",#N/A,TRUE,"general";"via3",#N/A,TRUE,"general"}</definedName>
    <definedName name="_VM10" localSheetId="2">!#REF!</definedName>
    <definedName name="_VM10">!#REF!</definedName>
    <definedName name="_VM11" localSheetId="2">!#REF!</definedName>
    <definedName name="_VM11">!#REF!</definedName>
    <definedName name="_VM7" localSheetId="2">!#REF!</definedName>
    <definedName name="_VM7">!#REF!</definedName>
    <definedName name="_VM8" localSheetId="2">!#REF!</definedName>
    <definedName name="_VM8">!#REF!</definedName>
    <definedName name="_VM9" localSheetId="2">!#REF!</definedName>
    <definedName name="_VM9">!#REF!</definedName>
    <definedName name="_x1" localSheetId="2">{"TAB1",#N/A,TRUE,"GENERAL";"TAB2",#N/A,TRUE,"GENERAL";"TAB3",#N/A,TRUE,"GENERAL";"TAB4",#N/A,TRUE,"GENERAL";"TAB5",#N/A,TRUE,"GENERAL"}</definedName>
    <definedName name="_x1" localSheetId="0">{"TAB1",#N/A,TRUE,"GENERAL";"TAB2",#N/A,TRUE,"GENERAL";"TAB3",#N/A,TRUE,"GENERAL";"TAB4",#N/A,TRUE,"GENERAL";"TAB5",#N/A,TRUE,"GENERAL"}</definedName>
    <definedName name="_x1" localSheetId="12">{"TAB1",#N/A,TRUE,"GENERAL";"TAB2",#N/A,TRUE,"GENERAL";"TAB3",#N/A,TRUE,"GENERAL";"TAB4",#N/A,TRUE,"GENERAL";"TAB5",#N/A,TRUE,"GENERAL"}</definedName>
    <definedName name="_x1" localSheetId="1">{"TAB1",#N/A,TRUE,"GENERAL";"TAB2",#N/A,TRUE,"GENERAL";"TAB3",#N/A,TRUE,"GENERAL";"TAB4",#N/A,TRUE,"GENERAL";"TAB5",#N/A,TRUE,"GENERAL"}</definedName>
    <definedName name="_x1">{"TAB1",#N/A,TRUE,"GENERAL";"TAB2",#N/A,TRUE,"GENERAL";"TAB3",#N/A,TRUE,"GENERAL";"TAB4",#N/A,TRUE,"GENERAL";"TAB5",#N/A,TRUE,"GENERAL"}</definedName>
    <definedName name="_x2" localSheetId="2">{"via1",#N/A,TRUE,"general";"via2",#N/A,TRUE,"general";"via3",#N/A,TRUE,"general"}</definedName>
    <definedName name="_x2" localSheetId="0">{"via1",#N/A,TRUE,"general";"via2",#N/A,TRUE,"general";"via3",#N/A,TRUE,"general"}</definedName>
    <definedName name="_x2" localSheetId="12">{"via1",#N/A,TRUE,"general";"via2",#N/A,TRUE,"general";"via3",#N/A,TRUE,"general"}</definedName>
    <definedName name="_x2" localSheetId="1">{"via1",#N/A,TRUE,"general";"via2",#N/A,TRUE,"general";"via3",#N/A,TRUE,"general"}</definedName>
    <definedName name="_x2">{"via1",#N/A,TRUE,"general";"via2",#N/A,TRUE,"general";"via3",#N/A,TRUE,"general"}</definedName>
    <definedName name="_x3" localSheetId="2">{"via1",#N/A,TRUE,"general";"via2",#N/A,TRUE,"general";"via3",#N/A,TRUE,"general"}</definedName>
    <definedName name="_x3" localSheetId="0">{"via1",#N/A,TRUE,"general";"via2",#N/A,TRUE,"general";"via3",#N/A,TRUE,"general"}</definedName>
    <definedName name="_x3" localSheetId="12">{"via1",#N/A,TRUE,"general";"via2",#N/A,TRUE,"general";"via3",#N/A,TRUE,"general"}</definedName>
    <definedName name="_x3" localSheetId="1">{"via1",#N/A,TRUE,"general";"via2",#N/A,TRUE,"general";"via3",#N/A,TRUE,"general"}</definedName>
    <definedName name="_x3">{"via1",#N/A,TRUE,"general";"via2",#N/A,TRUE,"general";"via3",#N/A,TRUE,"general"}</definedName>
    <definedName name="_x4" localSheetId="2">{"via1",#N/A,TRUE,"general";"via2",#N/A,TRUE,"general";"via3",#N/A,TRUE,"general"}</definedName>
    <definedName name="_x4" localSheetId="0">{"via1",#N/A,TRUE,"general";"via2",#N/A,TRUE,"general";"via3",#N/A,TRUE,"general"}</definedName>
    <definedName name="_x4" localSheetId="12">{"via1",#N/A,TRUE,"general";"via2",#N/A,TRUE,"general";"via3",#N/A,TRUE,"general"}</definedName>
    <definedName name="_x4" localSheetId="1">{"via1",#N/A,TRUE,"general";"via2",#N/A,TRUE,"general";"via3",#N/A,TRUE,"general"}</definedName>
    <definedName name="_x4">{"via1",#N/A,TRUE,"general";"via2",#N/A,TRUE,"general";"via3",#N/A,TRUE,"general"}</definedName>
    <definedName name="_x5" localSheetId="2">{"TAB1",#N/A,TRUE,"GENERAL";"TAB2",#N/A,TRUE,"GENERAL";"TAB3",#N/A,TRUE,"GENERAL";"TAB4",#N/A,TRUE,"GENERAL";"TAB5",#N/A,TRUE,"GENERAL"}</definedName>
    <definedName name="_x5" localSheetId="0">{"TAB1",#N/A,TRUE,"GENERAL";"TAB2",#N/A,TRUE,"GENERAL";"TAB3",#N/A,TRUE,"GENERAL";"TAB4",#N/A,TRUE,"GENERAL";"TAB5",#N/A,TRUE,"GENERAL"}</definedName>
    <definedName name="_x5" localSheetId="12">{"TAB1",#N/A,TRUE,"GENERAL";"TAB2",#N/A,TRUE,"GENERAL";"TAB3",#N/A,TRUE,"GENERAL";"TAB4",#N/A,TRUE,"GENERAL";"TAB5",#N/A,TRUE,"GENERAL"}</definedName>
    <definedName name="_x5" localSheetId="1">{"TAB1",#N/A,TRUE,"GENERAL";"TAB2",#N/A,TRUE,"GENERAL";"TAB3",#N/A,TRUE,"GENERAL";"TAB4",#N/A,TRUE,"GENERAL";"TAB5",#N/A,TRUE,"GENERAL"}</definedName>
    <definedName name="_x5">{"TAB1",#N/A,TRUE,"GENERAL";"TAB2",#N/A,TRUE,"GENERAL";"TAB3",#N/A,TRUE,"GENERAL";"TAB4",#N/A,TRUE,"GENERAL";"TAB5",#N/A,TRUE,"GENERAL"}</definedName>
    <definedName name="_x6" localSheetId="2">{"TAB1",#N/A,TRUE,"GENERAL";"TAB2",#N/A,TRUE,"GENERAL";"TAB3",#N/A,TRUE,"GENERAL";"TAB4",#N/A,TRUE,"GENERAL";"TAB5",#N/A,TRUE,"GENERAL"}</definedName>
    <definedName name="_x6" localSheetId="0">{"TAB1",#N/A,TRUE,"GENERAL";"TAB2",#N/A,TRUE,"GENERAL";"TAB3",#N/A,TRUE,"GENERAL";"TAB4",#N/A,TRUE,"GENERAL";"TAB5",#N/A,TRUE,"GENERAL"}</definedName>
    <definedName name="_x6" localSheetId="12">{"TAB1",#N/A,TRUE,"GENERAL";"TAB2",#N/A,TRUE,"GENERAL";"TAB3",#N/A,TRUE,"GENERAL";"TAB4",#N/A,TRUE,"GENERAL";"TAB5",#N/A,TRUE,"GENERAL"}</definedName>
    <definedName name="_x6" localSheetId="1">{"TAB1",#N/A,TRUE,"GENERAL";"TAB2",#N/A,TRUE,"GENERAL";"TAB3",#N/A,TRUE,"GENERAL";"TAB4",#N/A,TRUE,"GENERAL";"TAB5",#N/A,TRUE,"GENERAL"}</definedName>
    <definedName name="_x6">{"TAB1",#N/A,TRUE,"GENERAL";"TAB2",#N/A,TRUE,"GENERAL";"TAB3",#N/A,TRUE,"GENERAL";"TAB4",#N/A,TRUE,"GENERAL";"TAB5",#N/A,TRUE,"GENERAL"}</definedName>
    <definedName name="_x7" localSheetId="2">{"TAB1",#N/A,TRUE,"GENERAL";"TAB2",#N/A,TRUE,"GENERAL";"TAB3",#N/A,TRUE,"GENERAL";"TAB4",#N/A,TRUE,"GENERAL";"TAB5",#N/A,TRUE,"GENERAL"}</definedName>
    <definedName name="_x7" localSheetId="0">{"TAB1",#N/A,TRUE,"GENERAL";"TAB2",#N/A,TRUE,"GENERAL";"TAB3",#N/A,TRUE,"GENERAL";"TAB4",#N/A,TRUE,"GENERAL";"TAB5",#N/A,TRUE,"GENERAL"}</definedName>
    <definedName name="_x7" localSheetId="12">{"TAB1",#N/A,TRUE,"GENERAL";"TAB2",#N/A,TRUE,"GENERAL";"TAB3",#N/A,TRUE,"GENERAL";"TAB4",#N/A,TRUE,"GENERAL";"TAB5",#N/A,TRUE,"GENERAL"}</definedName>
    <definedName name="_x7" localSheetId="1">{"TAB1",#N/A,TRUE,"GENERAL";"TAB2",#N/A,TRUE,"GENERAL";"TAB3",#N/A,TRUE,"GENERAL";"TAB4",#N/A,TRUE,"GENERAL";"TAB5",#N/A,TRUE,"GENERAL"}</definedName>
    <definedName name="_x7">{"TAB1",#N/A,TRUE,"GENERAL";"TAB2",#N/A,TRUE,"GENERAL";"TAB3",#N/A,TRUE,"GENERAL";"TAB4",#N/A,TRUE,"GENERAL";"TAB5",#N/A,TRUE,"GENERAL"}</definedName>
    <definedName name="_x8" localSheetId="2">{"via1",#N/A,TRUE,"general";"via2",#N/A,TRUE,"general";"via3",#N/A,TRUE,"general"}</definedName>
    <definedName name="_x8" localSheetId="0">{"via1",#N/A,TRUE,"general";"via2",#N/A,TRUE,"general";"via3",#N/A,TRUE,"general"}</definedName>
    <definedName name="_x8" localSheetId="12">{"via1",#N/A,TRUE,"general";"via2",#N/A,TRUE,"general";"via3",#N/A,TRUE,"general"}</definedName>
    <definedName name="_x8" localSheetId="1">{"via1",#N/A,TRUE,"general";"via2",#N/A,TRUE,"general";"via3",#N/A,TRUE,"general"}</definedName>
    <definedName name="_x8">{"via1",#N/A,TRUE,"general";"via2",#N/A,TRUE,"general";"via3",#N/A,TRUE,"general"}</definedName>
    <definedName name="_x9" localSheetId="2">{"TAB1",#N/A,TRUE,"GENERAL";"TAB2",#N/A,TRUE,"GENERAL";"TAB3",#N/A,TRUE,"GENERAL";"TAB4",#N/A,TRUE,"GENERAL";"TAB5",#N/A,TRUE,"GENERAL"}</definedName>
    <definedName name="_x9" localSheetId="0">{"TAB1",#N/A,TRUE,"GENERAL";"TAB2",#N/A,TRUE,"GENERAL";"TAB3",#N/A,TRUE,"GENERAL";"TAB4",#N/A,TRUE,"GENERAL";"TAB5",#N/A,TRUE,"GENERAL"}</definedName>
    <definedName name="_x9" localSheetId="12">{"TAB1",#N/A,TRUE,"GENERAL";"TAB2",#N/A,TRUE,"GENERAL";"TAB3",#N/A,TRUE,"GENERAL";"TAB4",#N/A,TRUE,"GENERAL";"TAB5",#N/A,TRUE,"GENERAL"}</definedName>
    <definedName name="_x9" localSheetId="1">{"TAB1",#N/A,TRUE,"GENERAL";"TAB2",#N/A,TRUE,"GENERAL";"TAB3",#N/A,TRUE,"GENERAL";"TAB4",#N/A,TRUE,"GENERAL";"TAB5",#N/A,TRUE,"GENERAL"}</definedName>
    <definedName name="_x9">{"TAB1",#N/A,TRUE,"GENERAL";"TAB2",#N/A,TRUE,"GENERAL";"TAB3",#N/A,TRUE,"GENERAL";"TAB4",#N/A,TRUE,"GENERAL";"TAB5",#N/A,TRUE,"GENERAL"}</definedName>
    <definedName name="_y2" localSheetId="2">{"TAB1",#N/A,TRUE,"GENERAL";"TAB2",#N/A,TRUE,"GENERAL";"TAB3",#N/A,TRUE,"GENERAL";"TAB4",#N/A,TRUE,"GENERAL";"TAB5",#N/A,TRUE,"GENERAL"}</definedName>
    <definedName name="_y2" localSheetId="0">{"TAB1",#N/A,TRUE,"GENERAL";"TAB2",#N/A,TRUE,"GENERAL";"TAB3",#N/A,TRUE,"GENERAL";"TAB4",#N/A,TRUE,"GENERAL";"TAB5",#N/A,TRUE,"GENERAL"}</definedName>
    <definedName name="_y2" localSheetId="12">{"TAB1",#N/A,TRUE,"GENERAL";"TAB2",#N/A,TRUE,"GENERAL";"TAB3",#N/A,TRUE,"GENERAL";"TAB4",#N/A,TRUE,"GENERAL";"TAB5",#N/A,TRUE,"GENERAL"}</definedName>
    <definedName name="_y2" localSheetId="1">{"TAB1",#N/A,TRUE,"GENERAL";"TAB2",#N/A,TRUE,"GENERAL";"TAB3",#N/A,TRUE,"GENERAL";"TAB4",#N/A,TRUE,"GENERAL";"TAB5",#N/A,TRUE,"GENERAL"}</definedName>
    <definedName name="_y2">{"TAB1",#N/A,TRUE,"GENERAL";"TAB2",#N/A,TRUE,"GENERAL";"TAB3",#N/A,TRUE,"GENERAL";"TAB4",#N/A,TRUE,"GENERAL";"TAB5",#N/A,TRUE,"GENERAL"}</definedName>
    <definedName name="_y3" localSheetId="2">{"via1",#N/A,TRUE,"general";"via2",#N/A,TRUE,"general";"via3",#N/A,TRUE,"general"}</definedName>
    <definedName name="_y3" localSheetId="0">{"via1",#N/A,TRUE,"general";"via2",#N/A,TRUE,"general";"via3",#N/A,TRUE,"general"}</definedName>
    <definedName name="_y3" localSheetId="12">{"via1",#N/A,TRUE,"general";"via2",#N/A,TRUE,"general";"via3",#N/A,TRUE,"general"}</definedName>
    <definedName name="_y3" localSheetId="1">{"via1",#N/A,TRUE,"general";"via2",#N/A,TRUE,"general";"via3",#N/A,TRUE,"general"}</definedName>
    <definedName name="_y3">{"via1",#N/A,TRUE,"general";"via2",#N/A,TRUE,"general";"via3",#N/A,TRUE,"general"}</definedName>
    <definedName name="_y4" localSheetId="2">{"via1",#N/A,TRUE,"general";"via2",#N/A,TRUE,"general";"via3",#N/A,TRUE,"general"}</definedName>
    <definedName name="_y4" localSheetId="0">{"via1",#N/A,TRUE,"general";"via2",#N/A,TRUE,"general";"via3",#N/A,TRUE,"general"}</definedName>
    <definedName name="_y4" localSheetId="12">{"via1",#N/A,TRUE,"general";"via2",#N/A,TRUE,"general";"via3",#N/A,TRUE,"general"}</definedName>
    <definedName name="_y4" localSheetId="1">{"via1",#N/A,TRUE,"general";"via2",#N/A,TRUE,"general";"via3",#N/A,TRUE,"general"}</definedName>
    <definedName name="_y4">{"via1",#N/A,TRUE,"general";"via2",#N/A,TRUE,"general";"via3",#N/A,TRUE,"general"}</definedName>
    <definedName name="_y5" localSheetId="2">{"TAB1",#N/A,TRUE,"GENERAL";"TAB2",#N/A,TRUE,"GENERAL";"TAB3",#N/A,TRUE,"GENERAL";"TAB4",#N/A,TRUE,"GENERAL";"TAB5",#N/A,TRUE,"GENERAL"}</definedName>
    <definedName name="_y5" localSheetId="0">{"TAB1",#N/A,TRUE,"GENERAL";"TAB2",#N/A,TRUE,"GENERAL";"TAB3",#N/A,TRUE,"GENERAL";"TAB4",#N/A,TRUE,"GENERAL";"TAB5",#N/A,TRUE,"GENERAL"}</definedName>
    <definedName name="_y5" localSheetId="12">{"TAB1",#N/A,TRUE,"GENERAL";"TAB2",#N/A,TRUE,"GENERAL";"TAB3",#N/A,TRUE,"GENERAL";"TAB4",#N/A,TRUE,"GENERAL";"TAB5",#N/A,TRUE,"GENERAL"}</definedName>
    <definedName name="_y5" localSheetId="1">{"TAB1",#N/A,TRUE,"GENERAL";"TAB2",#N/A,TRUE,"GENERAL";"TAB3",#N/A,TRUE,"GENERAL";"TAB4",#N/A,TRUE,"GENERAL";"TAB5",#N/A,TRUE,"GENERAL"}</definedName>
    <definedName name="_y5">{"TAB1",#N/A,TRUE,"GENERAL";"TAB2",#N/A,TRUE,"GENERAL";"TAB3",#N/A,TRUE,"GENERAL";"TAB4",#N/A,TRUE,"GENERAL";"TAB5",#N/A,TRUE,"GENERAL"}</definedName>
    <definedName name="_y6" localSheetId="2">{"via1",#N/A,TRUE,"general";"via2",#N/A,TRUE,"general";"via3",#N/A,TRUE,"general"}</definedName>
    <definedName name="_y6" localSheetId="0">{"via1",#N/A,TRUE,"general";"via2",#N/A,TRUE,"general";"via3",#N/A,TRUE,"general"}</definedName>
    <definedName name="_y6" localSheetId="12">{"via1",#N/A,TRUE,"general";"via2",#N/A,TRUE,"general";"via3",#N/A,TRUE,"general"}</definedName>
    <definedName name="_y6" localSheetId="1">{"via1",#N/A,TRUE,"general";"via2",#N/A,TRUE,"general";"via3",#N/A,TRUE,"general"}</definedName>
    <definedName name="_y6">{"via1",#N/A,TRUE,"general";"via2",#N/A,TRUE,"general";"via3",#N/A,TRUE,"general"}</definedName>
    <definedName name="_y7" localSheetId="2">{"via1",#N/A,TRUE,"general";"via2",#N/A,TRUE,"general";"via3",#N/A,TRUE,"general"}</definedName>
    <definedName name="_y7" localSheetId="0">{"via1",#N/A,TRUE,"general";"via2",#N/A,TRUE,"general";"via3",#N/A,TRUE,"general"}</definedName>
    <definedName name="_y7" localSheetId="12">{"via1",#N/A,TRUE,"general";"via2",#N/A,TRUE,"general";"via3",#N/A,TRUE,"general"}</definedName>
    <definedName name="_y7" localSheetId="1">{"via1",#N/A,TRUE,"general";"via2",#N/A,TRUE,"general";"via3",#N/A,TRUE,"general"}</definedName>
    <definedName name="_y7">{"via1",#N/A,TRUE,"general";"via2",#N/A,TRUE,"general";"via3",#N/A,TRUE,"general"}</definedName>
    <definedName name="_y8" localSheetId="2">{"via1",#N/A,TRUE,"general";"via2",#N/A,TRUE,"general";"via3",#N/A,TRUE,"general"}</definedName>
    <definedName name="_y8" localSheetId="0">{"via1",#N/A,TRUE,"general";"via2",#N/A,TRUE,"general";"via3",#N/A,TRUE,"general"}</definedName>
    <definedName name="_y8" localSheetId="12">{"via1",#N/A,TRUE,"general";"via2",#N/A,TRUE,"general";"via3",#N/A,TRUE,"general"}</definedName>
    <definedName name="_y8" localSheetId="1">{"via1",#N/A,TRUE,"general";"via2",#N/A,TRUE,"general";"via3",#N/A,TRUE,"general"}</definedName>
    <definedName name="_y8">{"via1",#N/A,TRUE,"general";"via2",#N/A,TRUE,"general";"via3",#N/A,TRUE,"general"}</definedName>
    <definedName name="_y9" localSheetId="2">{"TAB1",#N/A,TRUE,"GENERAL";"TAB2",#N/A,TRUE,"GENERAL";"TAB3",#N/A,TRUE,"GENERAL";"TAB4",#N/A,TRUE,"GENERAL";"TAB5",#N/A,TRUE,"GENERAL"}</definedName>
    <definedName name="_y9" localSheetId="0">{"TAB1",#N/A,TRUE,"GENERAL";"TAB2",#N/A,TRUE,"GENERAL";"TAB3",#N/A,TRUE,"GENERAL";"TAB4",#N/A,TRUE,"GENERAL";"TAB5",#N/A,TRUE,"GENERAL"}</definedName>
    <definedName name="_y9" localSheetId="12">{"TAB1",#N/A,TRUE,"GENERAL";"TAB2",#N/A,TRUE,"GENERAL";"TAB3",#N/A,TRUE,"GENERAL";"TAB4",#N/A,TRUE,"GENERAL";"TAB5",#N/A,TRUE,"GENERAL"}</definedName>
    <definedName name="_y9" localSheetId="1">{"TAB1",#N/A,TRUE,"GENERAL";"TAB2",#N/A,TRUE,"GENERAL";"TAB3",#N/A,TRUE,"GENERAL";"TAB4",#N/A,TRUE,"GENERAL";"TAB5",#N/A,TRUE,"GENERAL"}</definedName>
    <definedName name="_y9">{"TAB1",#N/A,TRUE,"GENERAL";"TAB2",#N/A,TRUE,"GENERAL";"TAB3",#N/A,TRUE,"GENERAL";"TAB4",#N/A,TRUE,"GENERAL";"TAB5",#N/A,TRUE,"GENERAL"}</definedName>
    <definedName name="_z1" localSheetId="2">{"TAB1",#N/A,TRUE,"GENERAL";"TAB2",#N/A,TRUE,"GENERAL";"TAB3",#N/A,TRUE,"GENERAL";"TAB4",#N/A,TRUE,"GENERAL";"TAB5",#N/A,TRUE,"GENERAL"}</definedName>
    <definedName name="_z1" localSheetId="0">{"TAB1",#N/A,TRUE,"GENERAL";"TAB2",#N/A,TRUE,"GENERAL";"TAB3",#N/A,TRUE,"GENERAL";"TAB4",#N/A,TRUE,"GENERAL";"TAB5",#N/A,TRUE,"GENERAL"}</definedName>
    <definedName name="_z1" localSheetId="12">{"TAB1",#N/A,TRUE,"GENERAL";"TAB2",#N/A,TRUE,"GENERAL";"TAB3",#N/A,TRUE,"GENERAL";"TAB4",#N/A,TRUE,"GENERAL";"TAB5",#N/A,TRUE,"GENERAL"}</definedName>
    <definedName name="_z1" localSheetId="1">{"TAB1",#N/A,TRUE,"GENERAL";"TAB2",#N/A,TRUE,"GENERAL";"TAB3",#N/A,TRUE,"GENERAL";"TAB4",#N/A,TRUE,"GENERAL";"TAB5",#N/A,TRUE,"GENERAL"}</definedName>
    <definedName name="_z1">{"TAB1",#N/A,TRUE,"GENERAL";"TAB2",#N/A,TRUE,"GENERAL";"TAB3",#N/A,TRUE,"GENERAL";"TAB4",#N/A,TRUE,"GENERAL";"TAB5",#N/A,TRUE,"GENERAL"}</definedName>
    <definedName name="_z2" localSheetId="2">{"via1",#N/A,TRUE,"general";"via2",#N/A,TRUE,"general";"via3",#N/A,TRUE,"general"}</definedName>
    <definedName name="_z2" localSheetId="0">{"via1",#N/A,TRUE,"general";"via2",#N/A,TRUE,"general";"via3",#N/A,TRUE,"general"}</definedName>
    <definedName name="_z2" localSheetId="12">{"via1",#N/A,TRUE,"general";"via2",#N/A,TRUE,"general";"via3",#N/A,TRUE,"general"}</definedName>
    <definedName name="_z2" localSheetId="1">{"via1",#N/A,TRUE,"general";"via2",#N/A,TRUE,"general";"via3",#N/A,TRUE,"general"}</definedName>
    <definedName name="_z2">{"via1",#N/A,TRUE,"general";"via2",#N/A,TRUE,"general";"via3",#N/A,TRUE,"general"}</definedName>
    <definedName name="_z3" localSheetId="2">{"via1",#N/A,TRUE,"general";"via2",#N/A,TRUE,"general";"via3",#N/A,TRUE,"general"}</definedName>
    <definedName name="_z3" localSheetId="0">{"via1",#N/A,TRUE,"general";"via2",#N/A,TRUE,"general";"via3",#N/A,TRUE,"general"}</definedName>
    <definedName name="_z3" localSheetId="12">{"via1",#N/A,TRUE,"general";"via2",#N/A,TRUE,"general";"via3",#N/A,TRUE,"general"}</definedName>
    <definedName name="_z3" localSheetId="1">{"via1",#N/A,TRUE,"general";"via2",#N/A,TRUE,"general";"via3",#N/A,TRUE,"general"}</definedName>
    <definedName name="_z3">{"via1",#N/A,TRUE,"general";"via2",#N/A,TRUE,"general";"via3",#N/A,TRUE,"general"}</definedName>
    <definedName name="_z4" localSheetId="2">{"TAB1",#N/A,TRUE,"GENERAL";"TAB2",#N/A,TRUE,"GENERAL";"TAB3",#N/A,TRUE,"GENERAL";"TAB4",#N/A,TRUE,"GENERAL";"TAB5",#N/A,TRUE,"GENERAL"}</definedName>
    <definedName name="_z4" localSheetId="0">{"TAB1",#N/A,TRUE,"GENERAL";"TAB2",#N/A,TRUE,"GENERAL";"TAB3",#N/A,TRUE,"GENERAL";"TAB4",#N/A,TRUE,"GENERAL";"TAB5",#N/A,TRUE,"GENERAL"}</definedName>
    <definedName name="_z4" localSheetId="12">{"TAB1",#N/A,TRUE,"GENERAL";"TAB2",#N/A,TRUE,"GENERAL";"TAB3",#N/A,TRUE,"GENERAL";"TAB4",#N/A,TRUE,"GENERAL";"TAB5",#N/A,TRUE,"GENERAL"}</definedName>
    <definedName name="_z4" localSheetId="1">{"TAB1",#N/A,TRUE,"GENERAL";"TAB2",#N/A,TRUE,"GENERAL";"TAB3",#N/A,TRUE,"GENERAL";"TAB4",#N/A,TRUE,"GENERAL";"TAB5",#N/A,TRUE,"GENERAL"}</definedName>
    <definedName name="_z4">{"TAB1",#N/A,TRUE,"GENERAL";"TAB2",#N/A,TRUE,"GENERAL";"TAB3",#N/A,TRUE,"GENERAL";"TAB4",#N/A,TRUE,"GENERAL";"TAB5",#N/A,TRUE,"GENERAL"}</definedName>
    <definedName name="_z5" localSheetId="2">{"via1",#N/A,TRUE,"general";"via2",#N/A,TRUE,"general";"via3",#N/A,TRUE,"general"}</definedName>
    <definedName name="_z5" localSheetId="0">{"via1",#N/A,TRUE,"general";"via2",#N/A,TRUE,"general";"via3",#N/A,TRUE,"general"}</definedName>
    <definedName name="_z5" localSheetId="12">{"via1",#N/A,TRUE,"general";"via2",#N/A,TRUE,"general";"via3",#N/A,TRUE,"general"}</definedName>
    <definedName name="_z5" localSheetId="1">{"via1",#N/A,TRUE,"general";"via2",#N/A,TRUE,"general";"via3",#N/A,TRUE,"general"}</definedName>
    <definedName name="_z5">{"via1",#N/A,TRUE,"general";"via2",#N/A,TRUE,"general";"via3",#N/A,TRUE,"general"}</definedName>
    <definedName name="_z6" localSheetId="2">{"TAB1",#N/A,TRUE,"GENERAL";"TAB2",#N/A,TRUE,"GENERAL";"TAB3",#N/A,TRUE,"GENERAL";"TAB4",#N/A,TRUE,"GENERAL";"TAB5",#N/A,TRUE,"GENERAL"}</definedName>
    <definedName name="_z6" localSheetId="0">{"TAB1",#N/A,TRUE,"GENERAL";"TAB2",#N/A,TRUE,"GENERAL";"TAB3",#N/A,TRUE,"GENERAL";"TAB4",#N/A,TRUE,"GENERAL";"TAB5",#N/A,TRUE,"GENERAL"}</definedName>
    <definedName name="_z6" localSheetId="12">{"TAB1",#N/A,TRUE,"GENERAL";"TAB2",#N/A,TRUE,"GENERAL";"TAB3",#N/A,TRUE,"GENERAL";"TAB4",#N/A,TRUE,"GENERAL";"TAB5",#N/A,TRUE,"GENERAL"}</definedName>
    <definedName name="_z6" localSheetId="1">{"TAB1",#N/A,TRUE,"GENERAL";"TAB2",#N/A,TRUE,"GENERAL";"TAB3",#N/A,TRUE,"GENERAL";"TAB4",#N/A,TRUE,"GENERAL";"TAB5",#N/A,TRUE,"GENERAL"}</definedName>
    <definedName name="_z6">{"TAB1",#N/A,TRUE,"GENERAL";"TAB2",#N/A,TRUE,"GENERAL";"TAB3",#N/A,TRUE,"GENERAL";"TAB4",#N/A,TRUE,"GENERAL";"TAB5",#N/A,TRUE,"GENERAL"}</definedName>
    <definedName name="A" localSheetId="2">!#REF!</definedName>
    <definedName name="A">!#REF!</definedName>
    <definedName name="A_IMPRESIÓN_IM" localSheetId="2">!#REF!</definedName>
    <definedName name="A_IMPRESIÓN_IM">!#REF!</definedName>
    <definedName name="a2a" localSheetId="2">{"TAB1",#N/A,TRUE,"GENERAL";"TAB2",#N/A,TRUE,"GENERAL";"TAB3",#N/A,TRUE,"GENERAL";"TAB4",#N/A,TRUE,"GENERAL";"TAB5",#N/A,TRUE,"GENERAL"}</definedName>
    <definedName name="a2a" localSheetId="0">{"TAB1",#N/A,TRUE,"GENERAL";"TAB2",#N/A,TRUE,"GENERAL";"TAB3",#N/A,TRUE,"GENERAL";"TAB4",#N/A,TRUE,"GENERAL";"TAB5",#N/A,TRUE,"GENERAL"}</definedName>
    <definedName name="a2a" localSheetId="12">{"TAB1",#N/A,TRUE,"GENERAL";"TAB2",#N/A,TRUE,"GENERAL";"TAB3",#N/A,TRUE,"GENERAL";"TAB4",#N/A,TRUE,"GENERAL";"TAB5",#N/A,TRUE,"GENERAL"}</definedName>
    <definedName name="a2a" localSheetId="1">{"TAB1",#N/A,TRUE,"GENERAL";"TAB2",#N/A,TRUE,"GENERAL";"TAB3",#N/A,TRUE,"GENERAL";"TAB4",#N/A,TRUE,"GENERAL";"TAB5",#N/A,TRUE,"GENERAL"}</definedName>
    <definedName name="a2a">{"TAB1",#N/A,TRUE,"GENERAL";"TAB2",#N/A,TRUE,"GENERAL";"TAB3",#N/A,TRUE,"GENERAL";"TAB4",#N/A,TRUE,"GENERAL";"TAB5",#N/A,TRUE,"GENERAL"}</definedName>
    <definedName name="AAAA">[2]Equipo!$A$7:$A$65536</definedName>
    <definedName name="aaaaas" localSheetId="2">{"TAB1",#N/A,TRUE,"GENERAL";"TAB2",#N/A,TRUE,"GENERAL";"TAB3",#N/A,TRUE,"GENERAL";"TAB4",#N/A,TRUE,"GENERAL";"TAB5",#N/A,TRUE,"GENERAL"}</definedName>
    <definedName name="aaaaas" localSheetId="0">{"TAB1",#N/A,TRUE,"GENERAL";"TAB2",#N/A,TRUE,"GENERAL";"TAB3",#N/A,TRUE,"GENERAL";"TAB4",#N/A,TRUE,"GENERAL";"TAB5",#N/A,TRUE,"GENERAL"}</definedName>
    <definedName name="aaaaas" localSheetId="12">{"TAB1",#N/A,TRUE,"GENERAL";"TAB2",#N/A,TRUE,"GENERAL";"TAB3",#N/A,TRUE,"GENERAL";"TAB4",#N/A,TRUE,"GENERAL";"TAB5",#N/A,TRUE,"GENERAL"}</definedName>
    <definedName name="aaaaas" localSheetId="1">{"TAB1",#N/A,TRUE,"GENERAL";"TAB2",#N/A,TRUE,"GENERAL";"TAB3",#N/A,TRUE,"GENERAL";"TAB4",#N/A,TRUE,"GENERAL";"TAB5",#N/A,TRUE,"GENERAL"}</definedName>
    <definedName name="aaaaas">{"TAB1",#N/A,TRUE,"GENERAL";"TAB2",#N/A,TRUE,"GENERAL";"TAB3",#N/A,TRUE,"GENERAL";"TAB4",#N/A,TRUE,"GENERAL";"TAB5",#N/A,TRUE,"GENERAL"}</definedName>
    <definedName name="AAC" localSheetId="2">!#REF!</definedName>
    <definedName name="AAC">!#REF!</definedName>
    <definedName name="aas" localSheetId="2">{"TAB1",#N/A,TRUE,"GENERAL";"TAB2",#N/A,TRUE,"GENERAL";"TAB3",#N/A,TRUE,"GENERAL";"TAB4",#N/A,TRUE,"GENERAL";"TAB5",#N/A,TRUE,"GENERAL"}</definedName>
    <definedName name="aas" localSheetId="0">{"TAB1",#N/A,TRUE,"GENERAL";"TAB2",#N/A,TRUE,"GENERAL";"TAB3",#N/A,TRUE,"GENERAL";"TAB4",#N/A,TRUE,"GENERAL";"TAB5",#N/A,TRUE,"GENERAL"}</definedName>
    <definedName name="aas" localSheetId="12">{"TAB1",#N/A,TRUE,"GENERAL";"TAB2",#N/A,TRUE,"GENERAL";"TAB3",#N/A,TRUE,"GENERAL";"TAB4",#N/A,TRUE,"GENERAL";"TAB5",#N/A,TRUE,"GENERAL"}</definedName>
    <definedName name="aas" localSheetId="1">{"TAB1",#N/A,TRUE,"GENERAL";"TAB2",#N/A,TRUE,"GENERAL";"TAB3",#N/A,TRUE,"GENERAL";"TAB4",#N/A,TRUE,"GENERAL";"TAB5",#N/A,TRUE,"GENERAL"}</definedName>
    <definedName name="aas">{"TAB1",#N/A,TRUE,"GENERAL";"TAB2",#N/A,TRUE,"GENERAL";"TAB3",#N/A,TRUE,"GENERAL";"TAB4",#N/A,TRUE,"GENERAL";"TAB5",#N/A,TRUE,"GENERAL"}</definedName>
    <definedName name="ab" localSheetId="2">!#REF!</definedName>
    <definedName name="ab">!#REF!</definedName>
    <definedName name="ABG" localSheetId="2">!#REF!</definedName>
    <definedName name="ABG">!#REF!</definedName>
    <definedName name="AccessDatabase">"C:\C-314\VOLUMENES\volfin4.mdb"</definedName>
    <definedName name="ACERO" localSheetId="2">!#REF!</definedName>
    <definedName name="ACERO">!#REF!</definedName>
    <definedName name="activos">[3]Listado!$X$2:$X$17</definedName>
    <definedName name="actores">[4]Listado!$L$2:$L$11</definedName>
    <definedName name="ACUMULACIÓN">[5]IMPACTOS!$I$3:$I$4</definedName>
    <definedName name="AD" localSheetId="2">!#REF!</definedName>
    <definedName name="AD">!#REF!</definedName>
    <definedName name="ADFGSDB" localSheetId="2">{"via1",#N/A,TRUE,"general";"via2",#N/A,TRUE,"general";"via3",#N/A,TRUE,"general"}</definedName>
    <definedName name="ADFGSDB" localSheetId="0">{"via1",#N/A,TRUE,"general";"via2",#N/A,TRUE,"general";"via3",#N/A,TRUE,"general"}</definedName>
    <definedName name="ADFGSDB" localSheetId="12">{"via1",#N/A,TRUE,"general";"via2",#N/A,TRUE,"general";"via3",#N/A,TRUE,"general"}</definedName>
    <definedName name="ADFGSDB" localSheetId="1">{"via1",#N/A,TRUE,"general";"via2",#N/A,TRUE,"general";"via3",#N/A,TRUE,"general"}</definedName>
    <definedName name="ADFGSDB">{"via1",#N/A,TRUE,"general";"via2",#N/A,TRUE,"general";"via3",#N/A,TRUE,"general"}</definedName>
    <definedName name="administrador" localSheetId="2">!#REF!</definedName>
    <definedName name="administrador">!#REF!</definedName>
    <definedName name="ADSAD" localSheetId="2">{"TAB1",#N/A,TRUE,"GENERAL";"TAB2",#N/A,TRUE,"GENERAL";"TAB3",#N/A,TRUE,"GENERAL";"TAB4",#N/A,TRUE,"GENERAL";"TAB5",#N/A,TRUE,"GENERAL"}</definedName>
    <definedName name="ADSAD" localSheetId="0">{"TAB1",#N/A,TRUE,"GENERAL";"TAB2",#N/A,TRUE,"GENERAL";"TAB3",#N/A,TRUE,"GENERAL";"TAB4",#N/A,TRUE,"GENERAL";"TAB5",#N/A,TRUE,"GENERAL"}</definedName>
    <definedName name="ADSAD" localSheetId="12">{"TAB1",#N/A,TRUE,"GENERAL";"TAB2",#N/A,TRUE,"GENERAL";"TAB3",#N/A,TRUE,"GENERAL";"TAB4",#N/A,TRUE,"GENERAL";"TAB5",#N/A,TRUE,"GENERAL"}</definedName>
    <definedName name="ADSAD" localSheetId="1">{"TAB1",#N/A,TRUE,"GENERAL";"TAB2",#N/A,TRUE,"GENERAL";"TAB3",#N/A,TRUE,"GENERAL";"TAB4",#N/A,TRUE,"GENERAL";"TAB5",#N/A,TRUE,"GENERAL"}</definedName>
    <definedName name="ADSAD">{"TAB1",#N/A,TRUE,"GENERAL";"TAB2",#N/A,TRUE,"GENERAL";"TAB3",#N/A,TRUE,"GENERAL";"TAB4",#N/A,TRUE,"GENERAL";"TAB5",#N/A,TRUE,"GENERAL"}</definedName>
    <definedName name="aefa" localSheetId="2">{"via1",#N/A,TRUE,"general";"via2",#N/A,TRUE,"general";"via3",#N/A,TRUE,"general"}</definedName>
    <definedName name="aefa" localSheetId="0">{"via1",#N/A,TRUE,"general";"via2",#N/A,TRUE,"general";"via3",#N/A,TRUE,"general"}</definedName>
    <definedName name="aefa" localSheetId="12">{"via1",#N/A,TRUE,"general";"via2",#N/A,TRUE,"general";"via3",#N/A,TRUE,"general"}</definedName>
    <definedName name="aefa" localSheetId="1">{"via1",#N/A,TRUE,"general";"via2",#N/A,TRUE,"general";"via3",#N/A,TRUE,"general"}</definedName>
    <definedName name="aefa">{"via1",#N/A,TRUE,"general";"via2",#N/A,TRUE,"general";"via3",#N/A,TRUE,"general"}</definedName>
    <definedName name="AFac.p" localSheetId="2">!#REF!</definedName>
    <definedName name="AFac.p">!#REF!</definedName>
    <definedName name="afdsw" localSheetId="2">{"TAB1",#N/A,TRUE,"GENERAL";"TAB2",#N/A,TRUE,"GENERAL";"TAB3",#N/A,TRUE,"GENERAL";"TAB4",#N/A,TRUE,"GENERAL";"TAB5",#N/A,TRUE,"GENERAL"}</definedName>
    <definedName name="afdsw" localSheetId="0">{"TAB1",#N/A,TRUE,"GENERAL";"TAB2",#N/A,TRUE,"GENERAL";"TAB3",#N/A,TRUE,"GENERAL";"TAB4",#N/A,TRUE,"GENERAL";"TAB5",#N/A,TRUE,"GENERAL"}</definedName>
    <definedName name="afdsw" localSheetId="12">{"TAB1",#N/A,TRUE,"GENERAL";"TAB2",#N/A,TRUE,"GENERAL";"TAB3",#N/A,TRUE,"GENERAL";"TAB4",#N/A,TRUE,"GENERAL";"TAB5",#N/A,TRUE,"GENERAL"}</definedName>
    <definedName name="afdsw" localSheetId="1">{"TAB1",#N/A,TRUE,"GENERAL";"TAB2",#N/A,TRUE,"GENERAL";"TAB3",#N/A,TRUE,"GENERAL";"TAB4",#N/A,TRUE,"GENERAL";"TAB5",#N/A,TRUE,"GENERAL"}</definedName>
    <definedName name="afdsw">{"TAB1",#N/A,TRUE,"GENERAL";"TAB2",#N/A,TRUE,"GENERAL";"TAB3",#N/A,TRUE,"GENERAL";"TAB4",#N/A,TRUE,"GENERAL";"TAB5",#N/A,TRUE,"GENERAL"}</definedName>
    <definedName name="AFIRMADO02" localSheetId="2">!#REF!</definedName>
    <definedName name="AFIRMADO02">!#REF!</definedName>
    <definedName name="agdsgg" localSheetId="2">{"via1",#N/A,TRUE,"general";"via2",#N/A,TRUE,"general";"via3",#N/A,TRUE,"general"}</definedName>
    <definedName name="agdsgg" localSheetId="0">{"via1",#N/A,TRUE,"general";"via2",#N/A,TRUE,"general";"via3",#N/A,TRUE,"general"}</definedName>
    <definedName name="agdsgg" localSheetId="12">{"via1",#N/A,TRUE,"general";"via2",#N/A,TRUE,"general";"via3",#N/A,TRUE,"general"}</definedName>
    <definedName name="agdsgg" localSheetId="1">{"via1",#N/A,TRUE,"general";"via2",#N/A,TRUE,"general";"via3",#N/A,TRUE,"general"}</definedName>
    <definedName name="agdsgg">{"via1",#N/A,TRUE,"general";"via2",#N/A,TRUE,"general";"via3",#N/A,TRUE,"general"}</definedName>
    <definedName name="AIU" localSheetId="2">!#REF!</definedName>
    <definedName name="AIU">!#REF!</definedName>
    <definedName name="AjustDelAIU" localSheetId="2">!#REF!</definedName>
    <definedName name="AjustDelAIU">!#REF!</definedName>
    <definedName name="Antic" localSheetId="2">!#REF!</definedName>
    <definedName name="Antic">!#REF!</definedName>
    <definedName name="ANTICIPO" localSheetId="2">!#REF!</definedName>
    <definedName name="ANTICIPO">!#REF!</definedName>
    <definedName name="APac.c2002" localSheetId="2">!#REF!</definedName>
    <definedName name="APac.c2002">!#REF!</definedName>
    <definedName name="APac.c2003" localSheetId="2">!#REF!</definedName>
    <definedName name="APac.c2003">!#REF!</definedName>
    <definedName name="APac.p" localSheetId="2">!#REF!</definedName>
    <definedName name="APac.p">!#REF!</definedName>
    <definedName name="APURESUMIDOS" localSheetId="2">!#REF!</definedName>
    <definedName name="APURESUMIDOS">!#REF!</definedName>
    <definedName name="APUS" localSheetId="2">!#REF!</definedName>
    <definedName name="APUS">!#REF!</definedName>
    <definedName name="aqaq" localSheetId="2">{"TAB1",#N/A,TRUE,"GENERAL";"TAB2",#N/A,TRUE,"GENERAL";"TAB3",#N/A,TRUE,"GENERAL";"TAB4",#N/A,TRUE,"GENERAL";"TAB5",#N/A,TRUE,"GENERAL"}</definedName>
    <definedName name="aqaq" localSheetId="0">{"TAB1",#N/A,TRUE,"GENERAL";"TAB2",#N/A,TRUE,"GENERAL";"TAB3",#N/A,TRUE,"GENERAL";"TAB4",#N/A,TRUE,"GENERAL";"TAB5",#N/A,TRUE,"GENERAL"}</definedName>
    <definedName name="aqaq" localSheetId="12">{"TAB1",#N/A,TRUE,"GENERAL";"TAB2",#N/A,TRUE,"GENERAL";"TAB3",#N/A,TRUE,"GENERAL";"TAB4",#N/A,TRUE,"GENERAL";"TAB5",#N/A,TRUE,"GENERAL"}</definedName>
    <definedName name="aqaq" localSheetId="1">{"TAB1",#N/A,TRUE,"GENERAL";"TAB2",#N/A,TRUE,"GENERAL";"TAB3",#N/A,TRUE,"GENERAL";"TAB4",#N/A,TRUE,"GENERAL";"TAB5",#N/A,TRUE,"GENERAL"}</definedName>
    <definedName name="aqaq">{"TAB1",#N/A,TRUE,"GENERAL";"TAB2",#N/A,TRUE,"GENERAL";"TAB3",#N/A,TRUE,"GENERAL";"TAB4",#N/A,TRUE,"GENERAL";"TAB5",#N/A,TRUE,"GENERAL"}</definedName>
    <definedName name="Área_de_Cantidades" localSheetId="2">!#REF!</definedName>
    <definedName name="Área_de_Cantidades">!#REF!</definedName>
    <definedName name="_xlnm.Print_Area" localSheetId="2">'1.1'!#REF!</definedName>
    <definedName name="_xlnm.Print_Area" localSheetId="0">'CADENA DE VALOR'!$A$1:$I$43</definedName>
    <definedName name="_xlnm.Print_Area" localSheetId="12">CRONOGRAMA!$B$1:$CZ$68</definedName>
    <definedName name="_xlnm.Print_Area" localSheetId="1">'P. GENERAL'!$A$1:$M$37</definedName>
    <definedName name="_xlnm.Print_Area">!#REF!</definedName>
    <definedName name="ARENA">[6]MATERIALES!$D$2</definedName>
    <definedName name="ASB" localSheetId="2">!#REF!</definedName>
    <definedName name="ASB">!#REF!</definedName>
    <definedName name="ASD" localSheetId="2">{"via1",#N/A,TRUE,"general";"via2",#N/A,TRUE,"general";"via3",#N/A,TRUE,"general"}</definedName>
    <definedName name="ASD" localSheetId="0">{"via1",#N/A,TRUE,"general";"via2",#N/A,TRUE,"general";"via3",#N/A,TRUE,"general"}</definedName>
    <definedName name="ASD" localSheetId="12">{"via1",#N/A,TRUE,"general";"via2",#N/A,TRUE,"general";"via3",#N/A,TRUE,"general"}</definedName>
    <definedName name="ASD" localSheetId="1">{"via1",#N/A,TRUE,"general";"via2",#N/A,TRUE,"general";"via3",#N/A,TRUE,"general"}</definedName>
    <definedName name="ASD">{"via1",#N/A,TRUE,"general";"via2",#N/A,TRUE,"general";"via3",#N/A,TRUE,"general"}</definedName>
    <definedName name="ASDA" localSheetId="2">{"via1",#N/A,TRUE,"general";"via2",#N/A,TRUE,"general";"via3",#N/A,TRUE,"general"}</definedName>
    <definedName name="ASDA" localSheetId="0">{"via1",#N/A,TRUE,"general";"via2",#N/A,TRUE,"general";"via3",#N/A,TRUE,"general"}</definedName>
    <definedName name="ASDA" localSheetId="12">{"via1",#N/A,TRUE,"general";"via2",#N/A,TRUE,"general";"via3",#N/A,TRUE,"general"}</definedName>
    <definedName name="ASDA" localSheetId="1">{"via1",#N/A,TRUE,"general";"via2",#N/A,TRUE,"general";"via3",#N/A,TRUE,"general"}</definedName>
    <definedName name="ASDA">{"via1",#N/A,TRUE,"general";"via2",#N/A,TRUE,"general";"via3",#N/A,TRUE,"general"}</definedName>
    <definedName name="asdasd" localSheetId="2">{"TAB1",#N/A,TRUE,"GENERAL";"TAB2",#N/A,TRUE,"GENERAL";"TAB3",#N/A,TRUE,"GENERAL";"TAB4",#N/A,TRUE,"GENERAL";"TAB5",#N/A,TRUE,"GENERAL"}</definedName>
    <definedName name="asdasd" localSheetId="0">{"TAB1",#N/A,TRUE,"GENERAL";"TAB2",#N/A,TRUE,"GENERAL";"TAB3",#N/A,TRUE,"GENERAL";"TAB4",#N/A,TRUE,"GENERAL";"TAB5",#N/A,TRUE,"GENERAL"}</definedName>
    <definedName name="asdasd" localSheetId="12">{"TAB1",#N/A,TRUE,"GENERAL";"TAB2",#N/A,TRUE,"GENERAL";"TAB3",#N/A,TRUE,"GENERAL";"TAB4",#N/A,TRUE,"GENERAL";"TAB5",#N/A,TRUE,"GENERAL"}</definedName>
    <definedName name="asdasd" localSheetId="1">{"TAB1",#N/A,TRUE,"GENERAL";"TAB2",#N/A,TRUE,"GENERAL";"TAB3",#N/A,TRUE,"GENERAL";"TAB4",#N/A,TRUE,"GENERAL";"TAB5",#N/A,TRUE,"GENERAL"}</definedName>
    <definedName name="asdasd">{"TAB1",#N/A,TRUE,"GENERAL";"TAB2",#N/A,TRUE,"GENERAL";"TAB3",#N/A,TRUE,"GENERAL";"TAB4",#N/A,TRUE,"GENERAL";"TAB5",#N/A,TRUE,"GENERAL"}</definedName>
    <definedName name="asdf" localSheetId="2">{"via1",#N/A,TRUE,"general";"via2",#N/A,TRUE,"general";"via3",#N/A,TRUE,"general"}</definedName>
    <definedName name="asdf" localSheetId="0">{"via1",#N/A,TRUE,"general";"via2",#N/A,TRUE,"general";"via3",#N/A,TRUE,"general"}</definedName>
    <definedName name="asdf" localSheetId="12">{"via1",#N/A,TRUE,"general";"via2",#N/A,TRUE,"general";"via3",#N/A,TRUE,"general"}</definedName>
    <definedName name="asdf" localSheetId="1">{"via1",#N/A,TRUE,"general";"via2",#N/A,TRUE,"general";"via3",#N/A,TRUE,"general"}</definedName>
    <definedName name="asdf">{"via1",#N/A,TRUE,"general";"via2",#N/A,TRUE,"general";"via3",#N/A,TRUE,"general"}</definedName>
    <definedName name="asdfa" localSheetId="2">{"via1",#N/A,TRUE,"general";"via2",#N/A,TRUE,"general";"via3",#N/A,TRUE,"general"}</definedName>
    <definedName name="asdfa" localSheetId="0">{"via1",#N/A,TRUE,"general";"via2",#N/A,TRUE,"general";"via3",#N/A,TRUE,"general"}</definedName>
    <definedName name="asdfa" localSheetId="12">{"via1",#N/A,TRUE,"general";"via2",#N/A,TRUE,"general";"via3",#N/A,TRUE,"general"}</definedName>
    <definedName name="asdfa" localSheetId="1">{"via1",#N/A,TRUE,"general";"via2",#N/A,TRUE,"general";"via3",#N/A,TRUE,"general"}</definedName>
    <definedName name="asdfa">{"via1",#N/A,TRUE,"general";"via2",#N/A,TRUE,"general";"via3",#N/A,TRUE,"general"}</definedName>
    <definedName name="ASDFSSGSHJNRYX" localSheetId="2">!#REF!</definedName>
    <definedName name="ASDFSSGSHJNRYX">!#REF!</definedName>
    <definedName name="ASES" localSheetId="2">!#REF!</definedName>
    <definedName name="ASES">!#REF!</definedName>
    <definedName name="asfasd" localSheetId="2">{"via1",#N/A,TRUE,"general";"via2",#N/A,TRUE,"general";"via3",#N/A,TRUE,"general"}</definedName>
    <definedName name="asfasd" localSheetId="0">{"via1",#N/A,TRUE,"general";"via2",#N/A,TRUE,"general";"via3",#N/A,TRUE,"general"}</definedName>
    <definedName name="asfasd" localSheetId="12">{"via1",#N/A,TRUE,"general";"via2",#N/A,TRUE,"general";"via3",#N/A,TRUE,"general"}</definedName>
    <definedName name="asfasd" localSheetId="1">{"via1",#N/A,TRUE,"general";"via2",#N/A,TRUE,"general";"via3",#N/A,TRUE,"general"}</definedName>
    <definedName name="asfasd">{"via1",#N/A,TRUE,"general";"via2",#N/A,TRUE,"general";"via3",#N/A,TRUE,"general"}</definedName>
    <definedName name="asfasdl" localSheetId="2">{"via1",#N/A,TRUE,"general";"via2",#N/A,TRUE,"general";"via3",#N/A,TRUE,"general"}</definedName>
    <definedName name="asfasdl" localSheetId="0">{"via1",#N/A,TRUE,"general";"via2",#N/A,TRUE,"general";"via3",#N/A,TRUE,"general"}</definedName>
    <definedName name="asfasdl" localSheetId="12">{"via1",#N/A,TRUE,"general";"via2",#N/A,TRUE,"general";"via3",#N/A,TRUE,"general"}</definedName>
    <definedName name="asfasdl" localSheetId="1">{"via1",#N/A,TRUE,"general";"via2",#N/A,TRUE,"general";"via3",#N/A,TRUE,"general"}</definedName>
    <definedName name="asfasdl">{"via1",#N/A,TRUE,"general";"via2",#N/A,TRUE,"general";"via3",#N/A,TRUE,"general"}</definedName>
    <definedName name="asff" localSheetId="2">{"TAB1",#N/A,TRUE,"GENERAL";"TAB2",#N/A,TRUE,"GENERAL";"TAB3",#N/A,TRUE,"GENERAL";"TAB4",#N/A,TRUE,"GENERAL";"TAB5",#N/A,TRUE,"GENERAL"}</definedName>
    <definedName name="asff" localSheetId="0">{"TAB1",#N/A,TRUE,"GENERAL";"TAB2",#N/A,TRUE,"GENERAL";"TAB3",#N/A,TRUE,"GENERAL";"TAB4",#N/A,TRUE,"GENERAL";"TAB5",#N/A,TRUE,"GENERAL"}</definedName>
    <definedName name="asff" localSheetId="12">{"TAB1",#N/A,TRUE,"GENERAL";"TAB2",#N/A,TRUE,"GENERAL";"TAB3",#N/A,TRUE,"GENERAL";"TAB4",#N/A,TRUE,"GENERAL";"TAB5",#N/A,TRUE,"GENERAL"}</definedName>
    <definedName name="asff" localSheetId="1">{"TAB1",#N/A,TRUE,"GENERAL";"TAB2",#N/A,TRUE,"GENERAL";"TAB3",#N/A,TRUE,"GENERAL";"TAB4",#N/A,TRUE,"GENERAL";"TAB5",#N/A,TRUE,"GENERAL"}</definedName>
    <definedName name="asff">{"TAB1",#N/A,TRUE,"GENERAL";"TAB2",#N/A,TRUE,"GENERAL";"TAB3",#N/A,TRUE,"GENERAL";"TAB4",#N/A,TRUE,"GENERAL";"TAB5",#N/A,TRUE,"GENERAL"}</definedName>
    <definedName name="asfghjoi" localSheetId="2">{"via1",#N/A,TRUE,"general";"via2",#N/A,TRUE,"general";"via3",#N/A,TRUE,"general"}</definedName>
    <definedName name="asfghjoi" localSheetId="0">{"via1",#N/A,TRUE,"general";"via2",#N/A,TRUE,"general";"via3",#N/A,TRUE,"general"}</definedName>
    <definedName name="asfghjoi" localSheetId="12">{"via1",#N/A,TRUE,"general";"via2",#N/A,TRUE,"general";"via3",#N/A,TRUE,"general"}</definedName>
    <definedName name="asfghjoi" localSheetId="1">{"via1",#N/A,TRUE,"general";"via2",#N/A,TRUE,"general";"via3",#N/A,TRUE,"general"}</definedName>
    <definedName name="asfghjoi">{"via1",#N/A,TRUE,"general";"via2",#N/A,TRUE,"general";"via3",#N/A,TRUE,"general"}</definedName>
    <definedName name="asojkdr" localSheetId="2">{"TAB1",#N/A,TRUE,"GENERAL";"TAB2",#N/A,TRUE,"GENERAL";"TAB3",#N/A,TRUE,"GENERAL";"TAB4",#N/A,TRUE,"GENERAL";"TAB5",#N/A,TRUE,"GENERAL"}</definedName>
    <definedName name="asojkdr" localSheetId="0">{"TAB1",#N/A,TRUE,"GENERAL";"TAB2",#N/A,TRUE,"GENERAL";"TAB3",#N/A,TRUE,"GENERAL";"TAB4",#N/A,TRUE,"GENERAL";"TAB5",#N/A,TRUE,"GENERAL"}</definedName>
    <definedName name="asojkdr" localSheetId="12">{"TAB1",#N/A,TRUE,"GENERAL";"TAB2",#N/A,TRUE,"GENERAL";"TAB3",#N/A,TRUE,"GENERAL";"TAB4",#N/A,TRUE,"GENERAL";"TAB5",#N/A,TRUE,"GENERAL"}</definedName>
    <definedName name="asojkdr" localSheetId="1">{"TAB1",#N/A,TRUE,"GENERAL";"TAB2",#N/A,TRUE,"GENERAL";"TAB3",#N/A,TRUE,"GENERAL";"TAB4",#N/A,TRUE,"GENERAL";"TAB5",#N/A,TRUE,"GENERAL"}</definedName>
    <definedName name="asojkdr">{"TAB1",#N/A,TRUE,"GENERAL";"TAB2",#N/A,TRUE,"GENERAL";"TAB3",#N/A,TRUE,"GENERAL";"TAB4",#N/A,TRUE,"GENERAL";"TAB5",#N/A,TRUE,"GENERAL"}</definedName>
    <definedName name="at" localSheetId="2">!#REF!</definedName>
    <definedName name="at">!#REF!</definedName>
    <definedName name="AVal.c2002" localSheetId="2">!#REF!</definedName>
    <definedName name="AVal.c2002">!#REF!</definedName>
    <definedName name="AVal.c2003" localSheetId="2">!#REF!</definedName>
    <definedName name="AVal.c2003">!#REF!</definedName>
    <definedName name="AVal.p" localSheetId="2">!#REF!</definedName>
    <definedName name="AVal.p">!#REF!</definedName>
    <definedName name="AVsc" localSheetId="2">!#REF!</definedName>
    <definedName name="AVsc">!#REF!</definedName>
    <definedName name="azaz" localSheetId="2">{"TAB1",#N/A,TRUE,"GENERAL";"TAB2",#N/A,TRUE,"GENERAL";"TAB3",#N/A,TRUE,"GENERAL";"TAB4",#N/A,TRUE,"GENERAL";"TAB5",#N/A,TRUE,"GENERAL"}</definedName>
    <definedName name="azaz" localSheetId="0">{"TAB1",#N/A,TRUE,"GENERAL";"TAB2",#N/A,TRUE,"GENERAL";"TAB3",#N/A,TRUE,"GENERAL";"TAB4",#N/A,TRUE,"GENERAL";"TAB5",#N/A,TRUE,"GENERAL"}</definedName>
    <definedName name="azaz" localSheetId="12">{"TAB1",#N/A,TRUE,"GENERAL";"TAB2",#N/A,TRUE,"GENERAL";"TAB3",#N/A,TRUE,"GENERAL";"TAB4",#N/A,TRUE,"GENERAL";"TAB5",#N/A,TRUE,"GENERAL"}</definedName>
    <definedName name="azaz" localSheetId="1">{"TAB1",#N/A,TRUE,"GENERAL";"TAB2",#N/A,TRUE,"GENERAL";"TAB3",#N/A,TRUE,"GENERAL";"TAB4",#N/A,TRUE,"GENERAL";"TAB5",#N/A,TRUE,"GENERAL"}</definedName>
    <definedName name="azaz">{"TAB1",#N/A,TRUE,"GENERAL";"TAB2",#N/A,TRUE,"GENERAL";"TAB3",#N/A,TRUE,"GENERAL";"TAB4",#N/A,TRUE,"GENERAL";"TAB5",#N/A,TRUE,"GENERAL"}</definedName>
    <definedName name="B" localSheetId="2">{"via1",#N/A,TRUE,"general";"via2",#N/A,TRUE,"general";"via3",#N/A,TRUE,"general"}</definedName>
    <definedName name="B" localSheetId="0">{"via1",#N/A,TRUE,"general";"via2",#N/A,TRUE,"general";"via3",#N/A,TRUE,"general"}</definedName>
    <definedName name="B" localSheetId="12">{"via1",#N/A,TRUE,"general";"via2",#N/A,TRUE,"general";"via3",#N/A,TRUE,"general"}</definedName>
    <definedName name="B" localSheetId="1">{"via1",#N/A,TRUE,"general";"via2",#N/A,TRUE,"general";"via3",#N/A,TRUE,"general"}</definedName>
    <definedName name="B">{"via1",#N/A,TRUE,"general";"via2",#N/A,TRUE,"general";"via3",#N/A,TRUE,"general"}</definedName>
    <definedName name="bASE" localSheetId="2">!#REF!</definedName>
    <definedName name="bASE">!#REF!</definedName>
    <definedName name="Base_datos_IM" localSheetId="2">!#REF!</definedName>
    <definedName name="Base_datos_IM">!#REF!</definedName>
    <definedName name="BASE_DE_DATOS" localSheetId="2">!#REF!</definedName>
    <definedName name="BASE_DE_DATOS">!#REF!</definedName>
    <definedName name="_xlnm.Database" localSheetId="2">!#REF!</definedName>
    <definedName name="_xlnm.Database">!#REF!</definedName>
    <definedName name="bbbbbb" localSheetId="2">{"via1",#N/A,TRUE,"general";"via2",#N/A,TRUE,"general";"via3",#N/A,TRUE,"general"}</definedName>
    <definedName name="bbbbbb" localSheetId="0">{"via1",#N/A,TRUE,"general";"via2",#N/A,TRUE,"general";"via3",#N/A,TRUE,"general"}</definedName>
    <definedName name="bbbbbb" localSheetId="12">{"via1",#N/A,TRUE,"general";"via2",#N/A,TRUE,"general";"via3",#N/A,TRUE,"general"}</definedName>
    <definedName name="bbbbbb" localSheetId="1">{"via1",#N/A,TRUE,"general";"via2",#N/A,TRUE,"general";"via3",#N/A,TRUE,"general"}</definedName>
    <definedName name="bbbbbb">{"via1",#N/A,TRUE,"general";"via2",#N/A,TRUE,"general";"via3",#N/A,TRUE,"general"}</definedName>
    <definedName name="bbbbbh" localSheetId="2">{"TAB1",#N/A,TRUE,"GENERAL";"TAB2",#N/A,TRUE,"GENERAL";"TAB3",#N/A,TRUE,"GENERAL";"TAB4",#N/A,TRUE,"GENERAL";"TAB5",#N/A,TRUE,"GENERAL"}</definedName>
    <definedName name="bbbbbh" localSheetId="0">{"TAB1",#N/A,TRUE,"GENERAL";"TAB2",#N/A,TRUE,"GENERAL";"TAB3",#N/A,TRUE,"GENERAL";"TAB4",#N/A,TRUE,"GENERAL";"TAB5",#N/A,TRUE,"GENERAL"}</definedName>
    <definedName name="bbbbbh" localSheetId="12">{"TAB1",#N/A,TRUE,"GENERAL";"TAB2",#N/A,TRUE,"GENERAL";"TAB3",#N/A,TRUE,"GENERAL";"TAB4",#N/A,TRUE,"GENERAL";"TAB5",#N/A,TRUE,"GENERAL"}</definedName>
    <definedName name="bbbbbh" localSheetId="1">{"TAB1",#N/A,TRUE,"GENERAL";"TAB2",#N/A,TRUE,"GENERAL";"TAB3",#N/A,TRUE,"GENERAL";"TAB4",#N/A,TRUE,"GENERAL";"TAB5",#N/A,TRUE,"GENERAL"}</definedName>
    <definedName name="bbbbbh">{"TAB1",#N/A,TRUE,"GENERAL";"TAB2",#N/A,TRUE,"GENERAL";"TAB3",#N/A,TRUE,"GENERAL";"TAB4",#N/A,TRUE,"GENERAL";"TAB5",#N/A,TRUE,"GENERAL"}</definedName>
    <definedName name="bbd" localSheetId="2">{"TAB1",#N/A,TRUE,"GENERAL";"TAB2",#N/A,TRUE,"GENERAL";"TAB3",#N/A,TRUE,"GENERAL";"TAB4",#N/A,TRUE,"GENERAL";"TAB5",#N/A,TRUE,"GENERAL"}</definedName>
    <definedName name="bbd" localSheetId="0">{"TAB1",#N/A,TRUE,"GENERAL";"TAB2",#N/A,TRUE,"GENERAL";"TAB3",#N/A,TRUE,"GENERAL";"TAB4",#N/A,TRUE,"GENERAL";"TAB5",#N/A,TRUE,"GENERAL"}</definedName>
    <definedName name="bbd" localSheetId="12">{"TAB1",#N/A,TRUE,"GENERAL";"TAB2",#N/A,TRUE,"GENERAL";"TAB3",#N/A,TRUE,"GENERAL";"TAB4",#N/A,TRUE,"GENERAL";"TAB5",#N/A,TRUE,"GENERAL"}</definedName>
    <definedName name="bbd" localSheetId="1">{"TAB1",#N/A,TRUE,"GENERAL";"TAB2",#N/A,TRUE,"GENERAL";"TAB3",#N/A,TRUE,"GENERAL";"TAB4",#N/A,TRUE,"GENERAL";"TAB5",#N/A,TRUE,"GENERAL"}</definedName>
    <definedName name="bbd">{"TAB1",#N/A,TRUE,"GENERAL";"TAB2",#N/A,TRUE,"GENERAL";"TAB3",#N/A,TRUE,"GENERAL";"TAB4",#N/A,TRUE,"GENERAL";"TAB5",#N/A,TRUE,"GENERAL"}</definedName>
    <definedName name="BCXBDFG" localSheetId="2">{"TAB1",#N/A,TRUE,"GENERAL";"TAB2",#N/A,TRUE,"GENERAL";"TAB3",#N/A,TRUE,"GENERAL";"TAB4",#N/A,TRUE,"GENERAL";"TAB5",#N/A,TRUE,"GENERAL"}</definedName>
    <definedName name="BCXBDFG" localSheetId="0">{"TAB1",#N/A,TRUE,"GENERAL";"TAB2",#N/A,TRUE,"GENERAL";"TAB3",#N/A,TRUE,"GENERAL";"TAB4",#N/A,TRUE,"GENERAL";"TAB5",#N/A,TRUE,"GENERAL"}</definedName>
    <definedName name="BCXBDFG" localSheetId="12">{"TAB1",#N/A,TRUE,"GENERAL";"TAB2",#N/A,TRUE,"GENERAL";"TAB3",#N/A,TRUE,"GENERAL";"TAB4",#N/A,TRUE,"GENERAL";"TAB5",#N/A,TRUE,"GENERAL"}</definedName>
    <definedName name="BCXBDFG" localSheetId="1">{"TAB1",#N/A,TRUE,"GENERAL";"TAB2",#N/A,TRUE,"GENERAL";"TAB3",#N/A,TRUE,"GENERAL";"TAB4",#N/A,TRUE,"GENERAL";"TAB5",#N/A,TRUE,"GENERAL"}</definedName>
    <definedName name="BCXBDFG">{"TAB1",#N/A,TRUE,"GENERAL";"TAB2",#N/A,TRUE,"GENERAL";"TAB3",#N/A,TRUE,"GENERAL";"TAB4",#N/A,TRUE,"GENERAL";"TAB5",#N/A,TRUE,"GENERAL"}</definedName>
    <definedName name="BDD" localSheetId="2">!#REF!</definedName>
    <definedName name="BDD">!#REF!</definedName>
    <definedName name="BDFB" localSheetId="2">{"via1",#N/A,TRUE,"general";"via2",#N/A,TRUE,"general";"via3",#N/A,TRUE,"general"}</definedName>
    <definedName name="BDFB" localSheetId="0">{"via1",#N/A,TRUE,"general";"via2",#N/A,TRUE,"general";"via3",#N/A,TRUE,"general"}</definedName>
    <definedName name="BDFB" localSheetId="12">{"via1",#N/A,TRUE,"general";"via2",#N/A,TRUE,"general";"via3",#N/A,TRUE,"general"}</definedName>
    <definedName name="BDFB" localSheetId="1">{"via1",#N/A,TRUE,"general";"via2",#N/A,TRUE,"general";"via3",#N/A,TRUE,"general"}</definedName>
    <definedName name="BDFB">{"via1",#N/A,TRUE,"general";"via2",#N/A,TRUE,"general";"via3",#N/A,TRUE,"general"}</definedName>
    <definedName name="BDFGDG" localSheetId="2">{"TAB1",#N/A,TRUE,"GENERAL";"TAB2",#N/A,TRUE,"GENERAL";"TAB3",#N/A,TRUE,"GENERAL";"TAB4",#N/A,TRUE,"GENERAL";"TAB5",#N/A,TRUE,"GENERAL"}</definedName>
    <definedName name="BDFGDG" localSheetId="0">{"TAB1",#N/A,TRUE,"GENERAL";"TAB2",#N/A,TRUE,"GENERAL";"TAB3",#N/A,TRUE,"GENERAL";"TAB4",#N/A,TRUE,"GENERAL";"TAB5",#N/A,TRUE,"GENERAL"}</definedName>
    <definedName name="BDFGDG" localSheetId="12">{"TAB1",#N/A,TRUE,"GENERAL";"TAB2",#N/A,TRUE,"GENERAL";"TAB3",#N/A,TRUE,"GENERAL";"TAB4",#N/A,TRUE,"GENERAL";"TAB5",#N/A,TRUE,"GENERAL"}</definedName>
    <definedName name="BDFGDG" localSheetId="1">{"TAB1",#N/A,TRUE,"GENERAL";"TAB2",#N/A,TRUE,"GENERAL";"TAB3",#N/A,TRUE,"GENERAL";"TAB4",#N/A,TRUE,"GENERAL";"TAB5",#N/A,TRUE,"GENERAL"}</definedName>
    <definedName name="BDFGDG">{"TAB1",#N/A,TRUE,"GENERAL";"TAB2",#N/A,TRUE,"GENERAL";"TAB3",#N/A,TRUE,"GENERAL";"TAB4",#N/A,TRUE,"GENERAL";"TAB5",#N/A,TRUE,"GENERAL"}</definedName>
    <definedName name="be" localSheetId="2">{"TAB1",#N/A,TRUE,"GENERAL";"TAB2",#N/A,TRUE,"GENERAL";"TAB3",#N/A,TRUE,"GENERAL";"TAB4",#N/A,TRUE,"GENERAL";"TAB5",#N/A,TRUE,"GENERAL"}</definedName>
    <definedName name="be" localSheetId="0">{"TAB1",#N/A,TRUE,"GENERAL";"TAB2",#N/A,TRUE,"GENERAL";"TAB3",#N/A,TRUE,"GENERAL";"TAB4",#N/A,TRUE,"GENERAL";"TAB5",#N/A,TRUE,"GENERAL"}</definedName>
    <definedName name="be" localSheetId="12">{"TAB1",#N/A,TRUE,"GENERAL";"TAB2",#N/A,TRUE,"GENERAL";"TAB3",#N/A,TRUE,"GENERAL";"TAB4",#N/A,TRUE,"GENERAL";"TAB5",#N/A,TRUE,"GENERAL"}</definedName>
    <definedName name="be" localSheetId="1">{"TAB1",#N/A,TRUE,"GENERAL";"TAB2",#N/A,TRUE,"GENERAL";"TAB3",#N/A,TRUE,"GENERAL";"TAB4",#N/A,TRUE,"GENERAL";"TAB5",#N/A,TRUE,"GENERAL"}</definedName>
    <definedName name="be">{"TAB1",#N/A,TRUE,"GENERAL";"TAB2",#N/A,TRUE,"GENERAL";"TAB3",#N/A,TRUE,"GENERAL";"TAB4",#N/A,TRUE,"GENERAL";"TAB5",#N/A,TRUE,"GENERAL"}</definedName>
    <definedName name="beneficios">[3]Listado!$AH$2:$AH$3</definedName>
    <definedName name="bfnfv" localSheetId="2">{"TAB1",#N/A,TRUE,"GENERAL";"TAB2",#N/A,TRUE,"GENERAL";"TAB3",#N/A,TRUE,"GENERAL";"TAB4",#N/A,TRUE,"GENERAL";"TAB5",#N/A,TRUE,"GENERAL"}</definedName>
    <definedName name="bfnfv" localSheetId="0">{"TAB1",#N/A,TRUE,"GENERAL";"TAB2",#N/A,TRUE,"GENERAL";"TAB3",#N/A,TRUE,"GENERAL";"TAB4",#N/A,TRUE,"GENERAL";"TAB5",#N/A,TRUE,"GENERAL"}</definedName>
    <definedName name="bfnfv" localSheetId="12">{"TAB1",#N/A,TRUE,"GENERAL";"TAB2",#N/A,TRUE,"GENERAL";"TAB3",#N/A,TRUE,"GENERAL";"TAB4",#N/A,TRUE,"GENERAL";"TAB5",#N/A,TRUE,"GENERAL"}</definedName>
    <definedName name="bfnfv" localSheetId="1">{"TAB1",#N/A,TRUE,"GENERAL";"TAB2",#N/A,TRUE,"GENERAL";"TAB3",#N/A,TRUE,"GENERAL";"TAB4",#N/A,TRUE,"GENERAL";"TAB5",#N/A,TRUE,"GENERAL"}</definedName>
    <definedName name="bfnfv">{"TAB1",#N/A,TRUE,"GENERAL";"TAB2",#N/A,TRUE,"GENERAL";"TAB3",#N/A,TRUE,"GENERAL";"TAB4",#N/A,TRUE,"GENERAL";"TAB5",#N/A,TRUE,"GENERAL"}</definedName>
    <definedName name="bgb" localSheetId="2">{"TAB1",#N/A,TRUE,"GENERAL";"TAB2",#N/A,TRUE,"GENERAL";"TAB3",#N/A,TRUE,"GENERAL";"TAB4",#N/A,TRUE,"GENERAL";"TAB5",#N/A,TRUE,"GENERAL"}</definedName>
    <definedName name="bgb" localSheetId="0">{"TAB1",#N/A,TRUE,"GENERAL";"TAB2",#N/A,TRUE,"GENERAL";"TAB3",#N/A,TRUE,"GENERAL";"TAB4",#N/A,TRUE,"GENERAL";"TAB5",#N/A,TRUE,"GENERAL"}</definedName>
    <definedName name="bgb" localSheetId="12">{"TAB1",#N/A,TRUE,"GENERAL";"TAB2",#N/A,TRUE,"GENERAL";"TAB3",#N/A,TRUE,"GENERAL";"TAB4",#N/A,TRUE,"GENERAL";"TAB5",#N/A,TRUE,"GENERAL"}</definedName>
    <definedName name="bgb" localSheetId="1">{"TAB1",#N/A,TRUE,"GENERAL";"TAB2",#N/A,TRUE,"GENERAL";"TAB3",#N/A,TRUE,"GENERAL";"TAB4",#N/A,TRUE,"GENERAL";"TAB5",#N/A,TRUE,"GENERAL"}</definedName>
    <definedName name="bgb">{"TAB1",#N/A,TRUE,"GENERAL";"TAB2",#N/A,TRUE,"GENERAL";"TAB3",#N/A,TRUE,"GENERAL";"TAB4",#N/A,TRUE,"GENERAL";"TAB5",#N/A,TRUE,"GENERAL"}</definedName>
    <definedName name="BGDGFRT" localSheetId="2">{"via1",#N/A,TRUE,"general";"via2",#N/A,TRUE,"general";"via3",#N/A,TRUE,"general"}</definedName>
    <definedName name="BGDGFRT" localSheetId="0">{"via1",#N/A,TRUE,"general";"via2",#N/A,TRUE,"general";"via3",#N/A,TRUE,"general"}</definedName>
    <definedName name="BGDGFRT" localSheetId="12">{"via1",#N/A,TRUE,"general";"via2",#N/A,TRUE,"general";"via3",#N/A,TRUE,"general"}</definedName>
    <definedName name="BGDGFRT" localSheetId="1">{"via1",#N/A,TRUE,"general";"via2",#N/A,TRUE,"general";"via3",#N/A,TRUE,"general"}</definedName>
    <definedName name="BGDGFRT">{"via1",#N/A,TRUE,"general";"via2",#N/A,TRUE,"general";"via3",#N/A,TRUE,"general"}</definedName>
    <definedName name="BGFBFH" localSheetId="2">{"via1",#N/A,TRUE,"general";"via2",#N/A,TRUE,"general";"via3",#N/A,TRUE,"general"}</definedName>
    <definedName name="BGFBFH" localSheetId="0">{"via1",#N/A,TRUE,"general";"via2",#N/A,TRUE,"general";"via3",#N/A,TRUE,"general"}</definedName>
    <definedName name="BGFBFH" localSheetId="12">{"via1",#N/A,TRUE,"general";"via2",#N/A,TRUE,"general";"via3",#N/A,TRUE,"general"}</definedName>
    <definedName name="BGFBFH" localSheetId="1">{"via1",#N/A,TRUE,"general";"via2",#N/A,TRUE,"general";"via3",#N/A,TRUE,"general"}</definedName>
    <definedName name="BGFBFH">{"via1",#N/A,TRUE,"general";"via2",#N/A,TRUE,"general";"via3",#N/A,TRUE,"general"}</definedName>
    <definedName name="bgvfcdx" localSheetId="2">{"via1",#N/A,TRUE,"general";"via2",#N/A,TRUE,"general";"via3",#N/A,TRUE,"general"}</definedName>
    <definedName name="bgvfcdx" localSheetId="0">{"via1",#N/A,TRUE,"general";"via2",#N/A,TRUE,"general";"via3",#N/A,TRUE,"general"}</definedName>
    <definedName name="bgvfcdx" localSheetId="12">{"via1",#N/A,TRUE,"general";"via2",#N/A,TRUE,"general";"via3",#N/A,TRUE,"general"}</definedName>
    <definedName name="bgvfcdx" localSheetId="1">{"via1",#N/A,TRUE,"general";"via2",#N/A,TRUE,"general";"via3",#N/A,TRUE,"general"}</definedName>
    <definedName name="bgvfcdx">{"via1",#N/A,TRUE,"general";"via2",#N/A,TRUE,"general";"via3",#N/A,TRUE,"general"}</definedName>
    <definedName name="br" localSheetId="2">{"TAB1",#N/A,TRUE,"GENERAL";"TAB2",#N/A,TRUE,"GENERAL";"TAB3",#N/A,TRUE,"GENERAL";"TAB4",#N/A,TRUE,"GENERAL";"TAB5",#N/A,TRUE,"GENERAL"}</definedName>
    <definedName name="br" localSheetId="0">{"TAB1",#N/A,TRUE,"GENERAL";"TAB2",#N/A,TRUE,"GENERAL";"TAB3",#N/A,TRUE,"GENERAL";"TAB4",#N/A,TRUE,"GENERAL";"TAB5",#N/A,TRUE,"GENERAL"}</definedName>
    <definedName name="br" localSheetId="12">{"TAB1",#N/A,TRUE,"GENERAL";"TAB2",#N/A,TRUE,"GENERAL";"TAB3",#N/A,TRUE,"GENERAL";"TAB4",#N/A,TRUE,"GENERAL";"TAB5",#N/A,TRUE,"GENERAL"}</definedName>
    <definedName name="br" localSheetId="1">{"TAB1",#N/A,TRUE,"GENERAL";"TAB2",#N/A,TRUE,"GENERAL";"TAB3",#N/A,TRUE,"GENERAL";"TAB4",#N/A,TRUE,"GENERAL";"TAB5",#N/A,TRUE,"GENERAL"}</definedName>
    <definedName name="br">{"TAB1",#N/A,TRUE,"GENERAL";"TAB2",#N/A,TRUE,"GENERAL";"TAB3",#N/A,TRUE,"GENERAL";"TAB4",#N/A,TRUE,"GENERAL";"TAB5",#N/A,TRUE,"GENERAL"}</definedName>
    <definedName name="bsb" localSheetId="2">{"via1",#N/A,TRUE,"general";"via2",#N/A,TRUE,"general";"via3",#N/A,TRUE,"general"}</definedName>
    <definedName name="bsb" localSheetId="0">{"via1",#N/A,TRUE,"general";"via2",#N/A,TRUE,"general";"via3",#N/A,TRUE,"general"}</definedName>
    <definedName name="bsb" localSheetId="12">{"via1",#N/A,TRUE,"general";"via2",#N/A,TRUE,"general";"via3",#N/A,TRUE,"general"}</definedName>
    <definedName name="bsb" localSheetId="1">{"via1",#N/A,TRUE,"general";"via2",#N/A,TRUE,"general";"via3",#N/A,TRUE,"general"}</definedName>
    <definedName name="bsb">{"via1",#N/A,TRUE,"general";"via2",#N/A,TRUE,"general";"via3",#N/A,TRUE,"general"}</definedName>
    <definedName name="bspoi" localSheetId="2">{"TAB1",#N/A,TRUE,"GENERAL";"TAB2",#N/A,TRUE,"GENERAL";"TAB3",#N/A,TRUE,"GENERAL";"TAB4",#N/A,TRUE,"GENERAL";"TAB5",#N/A,TRUE,"GENERAL"}</definedName>
    <definedName name="bspoi" localSheetId="0">{"TAB1",#N/A,TRUE,"GENERAL";"TAB2",#N/A,TRUE,"GENERAL";"TAB3",#N/A,TRUE,"GENERAL";"TAB4",#N/A,TRUE,"GENERAL";"TAB5",#N/A,TRUE,"GENERAL"}</definedName>
    <definedName name="bspoi" localSheetId="12">{"TAB1",#N/A,TRUE,"GENERAL";"TAB2",#N/A,TRUE,"GENERAL";"TAB3",#N/A,TRUE,"GENERAL";"TAB4",#N/A,TRUE,"GENERAL";"TAB5",#N/A,TRUE,"GENERAL"}</definedName>
    <definedName name="bspoi" localSheetId="1">{"TAB1",#N/A,TRUE,"GENERAL";"TAB2",#N/A,TRUE,"GENERAL";"TAB3",#N/A,TRUE,"GENERAL";"TAB4",#N/A,TRUE,"GENERAL";"TAB5",#N/A,TRUE,"GENERAL"}</definedName>
    <definedName name="bspoi">{"TAB1",#N/A,TRUE,"GENERAL";"TAB2",#N/A,TRUE,"GENERAL";"TAB3",#N/A,TRUE,"GENERAL";"TAB4",#N/A,TRUE,"GENERAL";"TAB5",#N/A,TRUE,"GENERAL"}</definedName>
    <definedName name="bt" localSheetId="2">{"via1",#N/A,TRUE,"general";"via2",#N/A,TRUE,"general";"via3",#N/A,TRUE,"general"}</definedName>
    <definedName name="bt" localSheetId="0">{"via1",#N/A,TRUE,"general";"via2",#N/A,TRUE,"general";"via3",#N/A,TRUE,"general"}</definedName>
    <definedName name="bt" localSheetId="12">{"via1",#N/A,TRUE,"general";"via2",#N/A,TRUE,"general";"via3",#N/A,TRUE,"general"}</definedName>
    <definedName name="bt" localSheetId="1">{"via1",#N/A,TRUE,"general";"via2",#N/A,TRUE,"general";"via3",#N/A,TRUE,"general"}</definedName>
    <definedName name="bt">{"via1",#N/A,TRUE,"general";"via2",#N/A,TRUE,"general";"via3",#N/A,TRUE,"general"}</definedName>
    <definedName name="BTYJHTR" localSheetId="2">{"TAB1",#N/A,TRUE,"GENERAL";"TAB2",#N/A,TRUE,"GENERAL";"TAB3",#N/A,TRUE,"GENERAL";"TAB4",#N/A,TRUE,"GENERAL";"TAB5",#N/A,TRUE,"GENERAL"}</definedName>
    <definedName name="BTYJHTR" localSheetId="0">{"TAB1",#N/A,TRUE,"GENERAL";"TAB2",#N/A,TRUE,"GENERAL";"TAB3",#N/A,TRUE,"GENERAL";"TAB4",#N/A,TRUE,"GENERAL";"TAB5",#N/A,TRUE,"GENERAL"}</definedName>
    <definedName name="BTYJHTR" localSheetId="12">{"TAB1",#N/A,TRUE,"GENERAL";"TAB2",#N/A,TRUE,"GENERAL";"TAB3",#N/A,TRUE,"GENERAL";"TAB4",#N/A,TRUE,"GENERAL";"TAB5",#N/A,TRUE,"GENERAL"}</definedName>
    <definedName name="BTYJHTR" localSheetId="1">{"TAB1",#N/A,TRUE,"GENERAL";"TAB2",#N/A,TRUE,"GENERAL";"TAB3",#N/A,TRUE,"GENERAL";"TAB4",#N/A,TRUE,"GENERAL";"TAB5",#N/A,TRUE,"GENERAL"}</definedName>
    <definedName name="BTYJHTR">{"TAB1",#N/A,TRUE,"GENERAL";"TAB2",#N/A,TRUE,"GENERAL";"TAB3",#N/A,TRUE,"GENERAL";"TAB4",#N/A,TRUE,"GENERAL";"TAB5",#N/A,TRUE,"GENERAL"}</definedName>
    <definedName name="BuiltIn_Print_Area" localSheetId="2">!#REF!</definedName>
    <definedName name="BuiltIn_Print_Area">!#REF!</definedName>
    <definedName name="BuiltIn_Print_Area___0" localSheetId="2">!#REF!</definedName>
    <definedName name="BuiltIn_Print_Area___0">!#REF!</definedName>
    <definedName name="BuiltIn_Print_Titles" localSheetId="2">!#REF!</definedName>
    <definedName name="BuiltIn_Print_Titles">!#REF!</definedName>
    <definedName name="Buscar" localSheetId="2">!#REF!</definedName>
    <definedName name="Buscar">!#REF!</definedName>
    <definedName name="bvbc" localSheetId="2">{"TAB1",#N/A,TRUE,"GENERAL";"TAB2",#N/A,TRUE,"GENERAL";"TAB3",#N/A,TRUE,"GENERAL";"TAB4",#N/A,TRUE,"GENERAL";"TAB5",#N/A,TRUE,"GENERAL"}</definedName>
    <definedName name="bvbc" localSheetId="0">{"TAB1",#N/A,TRUE,"GENERAL";"TAB2",#N/A,TRUE,"GENERAL";"TAB3",#N/A,TRUE,"GENERAL";"TAB4",#N/A,TRUE,"GENERAL";"TAB5",#N/A,TRUE,"GENERAL"}</definedName>
    <definedName name="bvbc" localSheetId="12">{"TAB1",#N/A,TRUE,"GENERAL";"TAB2",#N/A,TRUE,"GENERAL";"TAB3",#N/A,TRUE,"GENERAL";"TAB4",#N/A,TRUE,"GENERAL";"TAB5",#N/A,TRUE,"GENERAL"}</definedName>
    <definedName name="bvbc" localSheetId="1">{"TAB1",#N/A,TRUE,"GENERAL";"TAB2",#N/A,TRUE,"GENERAL";"TAB3",#N/A,TRUE,"GENERAL";"TAB4",#N/A,TRUE,"GENERAL";"TAB5",#N/A,TRUE,"GENERAL"}</definedName>
    <definedName name="bvbc">{"TAB1",#N/A,TRUE,"GENERAL";"TAB2",#N/A,TRUE,"GENERAL";"TAB3",#N/A,TRUE,"GENERAL";"TAB4",#N/A,TRUE,"GENERAL";"TAB5",#N/A,TRUE,"GENERAL"}</definedName>
    <definedName name="bvcb" localSheetId="2">{"via1",#N/A,TRUE,"general";"via2",#N/A,TRUE,"general";"via3",#N/A,TRUE,"general"}</definedName>
    <definedName name="bvcb" localSheetId="0">{"via1",#N/A,TRUE,"general";"via2",#N/A,TRUE,"general";"via3",#N/A,TRUE,"general"}</definedName>
    <definedName name="bvcb" localSheetId="12">{"via1",#N/A,TRUE,"general";"via2",#N/A,TRUE,"general";"via3",#N/A,TRUE,"general"}</definedName>
    <definedName name="bvcb" localSheetId="1">{"via1",#N/A,TRUE,"general";"via2",#N/A,TRUE,"general";"via3",#N/A,TRUE,"general"}</definedName>
    <definedName name="bvcb">{"via1",#N/A,TRUE,"general";"via2",#N/A,TRUE,"general";"via3",#N/A,TRUE,"general"}</definedName>
    <definedName name="bvn" localSheetId="2">{"via1",#N/A,TRUE,"general";"via2",#N/A,TRUE,"general";"via3",#N/A,TRUE,"general"}</definedName>
    <definedName name="bvn" localSheetId="0">{"via1",#N/A,TRUE,"general";"via2",#N/A,TRUE,"general";"via3",#N/A,TRUE,"general"}</definedName>
    <definedName name="bvn" localSheetId="12">{"via1",#N/A,TRUE,"general";"via2",#N/A,TRUE,"general";"via3",#N/A,TRUE,"general"}</definedName>
    <definedName name="bvn" localSheetId="1">{"via1",#N/A,TRUE,"general";"via2",#N/A,TRUE,"general";"via3",#N/A,TRUE,"general"}</definedName>
    <definedName name="bvn">{"via1",#N/A,TRUE,"general";"via2",#N/A,TRUE,"general";"via3",#N/A,TRUE,"general"}</definedName>
    <definedName name="by" localSheetId="2">{"via1",#N/A,TRUE,"general";"via2",#N/A,TRUE,"general";"via3",#N/A,TRUE,"general"}</definedName>
    <definedName name="by" localSheetId="0">{"via1",#N/A,TRUE,"general";"via2",#N/A,TRUE,"general";"via3",#N/A,TRUE,"general"}</definedName>
    <definedName name="by" localSheetId="12">{"via1",#N/A,TRUE,"general";"via2",#N/A,TRUE,"general";"via3",#N/A,TRUE,"general"}</definedName>
    <definedName name="by" localSheetId="1">{"via1",#N/A,TRUE,"general";"via2",#N/A,TRUE,"general";"via3",#N/A,TRUE,"general"}</definedName>
    <definedName name="by">{"via1",#N/A,TRUE,"general";"via2",#N/A,TRUE,"general";"via3",#N/A,TRUE,"general"}</definedName>
    <definedName name="C_" localSheetId="2">!#REF!</definedName>
    <definedName name="C_">!#REF!</definedName>
    <definedName name="C_min" localSheetId="2">!#REF!</definedName>
    <definedName name="C_min">!#REF!</definedName>
    <definedName name="CAB" localSheetId="2">!#REF!</definedName>
    <definedName name="CAB">!#REF!</definedName>
    <definedName name="CALCULO" localSheetId="2">!#REF!</definedName>
    <definedName name="CALCULO">!#REF!</definedName>
    <definedName name="CALDAS" localSheetId="2">!#REF!</definedName>
    <definedName name="CALDAS">!#REF!</definedName>
    <definedName name="CANT" localSheetId="2">!#REF!</definedName>
    <definedName name="CANT">!#REF!</definedName>
    <definedName name="categoria" localSheetId="2">!#REF!</definedName>
    <definedName name="categoria">!#REF!</definedName>
    <definedName name="ccccc" localSheetId="2">{"TAB1",#N/A,TRUE,"GENERAL";"TAB2",#N/A,TRUE,"GENERAL";"TAB3",#N/A,TRUE,"GENERAL";"TAB4",#N/A,TRUE,"GENERAL";"TAB5",#N/A,TRUE,"GENERAL"}</definedName>
    <definedName name="ccccc" localSheetId="0">{"TAB1",#N/A,TRUE,"GENERAL";"TAB2",#N/A,TRUE,"GENERAL";"TAB3",#N/A,TRUE,"GENERAL";"TAB4",#N/A,TRUE,"GENERAL";"TAB5",#N/A,TRUE,"GENERAL"}</definedName>
    <definedName name="ccccc" localSheetId="12">{"TAB1",#N/A,TRUE,"GENERAL";"TAB2",#N/A,TRUE,"GENERAL";"TAB3",#N/A,TRUE,"GENERAL";"TAB4",#N/A,TRUE,"GENERAL";"TAB5",#N/A,TRUE,"GENERAL"}</definedName>
    <definedName name="ccccc" localSheetId="1">{"TAB1",#N/A,TRUE,"GENERAL";"TAB2",#N/A,TRUE,"GENERAL";"TAB3",#N/A,TRUE,"GENERAL";"TAB4",#N/A,TRUE,"GENERAL";"TAB5",#N/A,TRUE,"GENERAL"}</definedName>
    <definedName name="ccccc">{"TAB1",#N/A,TRUE,"GENERAL";"TAB2",#N/A,TRUE,"GENERAL";"TAB3",#N/A,TRUE,"GENERAL";"TAB4",#N/A,TRUE,"GENERAL";"TAB5",#N/A,TRUE,"GENERAL"}</definedName>
    <definedName name="CD" localSheetId="2">!#REF!</definedName>
    <definedName name="CD">!#REF!</definedName>
    <definedName name="cdcdc" localSheetId="2">{"via1",#N/A,TRUE,"general";"via2",#N/A,TRUE,"general";"via3",#N/A,TRUE,"general"}</definedName>
    <definedName name="cdcdc" localSheetId="0">{"via1",#N/A,TRUE,"general";"via2",#N/A,TRUE,"general";"via3",#N/A,TRUE,"general"}</definedName>
    <definedName name="cdcdc" localSheetId="12">{"via1",#N/A,TRUE,"general";"via2",#N/A,TRUE,"general";"via3",#N/A,TRUE,"general"}</definedName>
    <definedName name="cdcdc" localSheetId="1">{"via1",#N/A,TRUE,"general";"via2",#N/A,TRUE,"general";"via3",#N/A,TRUE,"general"}</definedName>
    <definedName name="cdcdc">{"via1",#N/A,TRUE,"general";"via2",#N/A,TRUE,"general";"via3",#N/A,TRUE,"general"}</definedName>
    <definedName name="CDctrl" localSheetId="2">!#REF!</definedName>
    <definedName name="CDctrl">!#REF!</definedName>
    <definedName name="CDEYHH" localSheetId="2">!#REF!</definedName>
    <definedName name="CDEYHH">!#REF!</definedName>
    <definedName name="ceerf" localSheetId="2">{"TAB1",#N/A,TRUE,"GENERAL";"TAB2",#N/A,TRUE,"GENERAL";"TAB3",#N/A,TRUE,"GENERAL";"TAB4",#N/A,TRUE,"GENERAL";"TAB5",#N/A,TRUE,"GENERAL"}</definedName>
    <definedName name="ceerf" localSheetId="0">{"TAB1",#N/A,TRUE,"GENERAL";"TAB2",#N/A,TRUE,"GENERAL";"TAB3",#N/A,TRUE,"GENERAL";"TAB4",#N/A,TRUE,"GENERAL";"TAB5",#N/A,TRUE,"GENERAL"}</definedName>
    <definedName name="ceerf" localSheetId="12">{"TAB1",#N/A,TRUE,"GENERAL";"TAB2",#N/A,TRUE,"GENERAL";"TAB3",#N/A,TRUE,"GENERAL";"TAB4",#N/A,TRUE,"GENERAL";"TAB5",#N/A,TRUE,"GENERAL"}</definedName>
    <definedName name="ceerf" localSheetId="1">{"TAB1",#N/A,TRUE,"GENERAL";"TAB2",#N/A,TRUE,"GENERAL";"TAB3",#N/A,TRUE,"GENERAL";"TAB4",#N/A,TRUE,"GENERAL";"TAB5",#N/A,TRUE,"GENERAL"}</definedName>
    <definedName name="ceerf">{"TAB1",#N/A,TRUE,"GENERAL";"TAB2",#N/A,TRUE,"GENERAL";"TAB3",#N/A,TRUE,"GENERAL";"TAB4",#N/A,TRUE,"GENERAL";"TAB5",#N/A,TRUE,"GENERAL"}</definedName>
    <definedName name="centr">[4]Listado!$D$18:$D$23</definedName>
    <definedName name="centro">[3]Listado!$D$18:$D$23</definedName>
    <definedName name="CILINDRO" localSheetId="2">!#REF!</definedName>
    <definedName name="CILINDRO">!#REF!</definedName>
    <definedName name="CIRCUITOS" localSheetId="2">!#REF!</definedName>
    <definedName name="CIRCUITOS">!#REF!</definedName>
    <definedName name="Ciudades" localSheetId="2">!#REF!</definedName>
    <definedName name="Ciudades">!#REF!</definedName>
    <definedName name="CMAacDef" localSheetId="2">!#REF!</definedName>
    <definedName name="CMAacDef">!#REF!</definedName>
    <definedName name="CMAalDef" localSheetId="2">!#REF!</definedName>
    <definedName name="CMAalDef">!#REF!</definedName>
    <definedName name="CMIacDef" localSheetId="2">!#REF!</definedName>
    <definedName name="CMIacDef">!#REF!</definedName>
    <definedName name="CMIalDef" localSheetId="2">!#REF!</definedName>
    <definedName name="CMIalDef">!#REF!</definedName>
    <definedName name="CMOacDef" localSheetId="2">!#REF!</definedName>
    <definedName name="CMOacDef">!#REF!</definedName>
    <definedName name="CMOalDef" localSheetId="2">!#REF!</definedName>
    <definedName name="CMOalDef">!#REF!</definedName>
    <definedName name="CMTacDef" localSheetId="2">!#REF!</definedName>
    <definedName name="CMTacDef">!#REF!</definedName>
    <definedName name="CMTalDef" localSheetId="2">!#REF!</definedName>
    <definedName name="CMTalDef">!#REF!</definedName>
    <definedName name="COMP" localSheetId="2">!#REF!</definedName>
    <definedName name="COMP">!#REF!</definedName>
    <definedName name="componentes">[3]Listado!$U$2:$U$9</definedName>
    <definedName name="CON">[2]materiales!$A$7:$A$1317</definedName>
    <definedName name="CONC">[2]otros!$A$6:$A$1235</definedName>
    <definedName name="conceptos">[3]Listado!$AG$2:$AG$4</definedName>
    <definedName name="Consultor" localSheetId="2">!#REF!</definedName>
    <definedName name="Consultor">!#REF!</definedName>
    <definedName name="Contratante" localSheetId="2">!#REF!</definedName>
    <definedName name="Contratante">!#REF!</definedName>
    <definedName name="contrato" localSheetId="2">!#REF!</definedName>
    <definedName name="contrato">!#REF!</definedName>
    <definedName name="COPIA1" localSheetId="2">!#REF!</definedName>
    <definedName name="COPIA1">!#REF!</definedName>
    <definedName name="COPIA2" localSheetId="2">!#REF!</definedName>
    <definedName name="COPIA2">!#REF!</definedName>
    <definedName name="Corriente" localSheetId="2">!#REF!</definedName>
    <definedName name="Corriente">!#REF!</definedName>
    <definedName name="cotas" localSheetId="2">!#REF!</definedName>
    <definedName name="cotas">!#REF!</definedName>
    <definedName name="CRIT1" localSheetId="2">!#REF!</definedName>
    <definedName name="CRIT1">!#REF!</definedName>
    <definedName name="ct" localSheetId="2">!#REF!</definedName>
    <definedName name="ct">!#REF!</definedName>
    <definedName name="CUNET" localSheetId="2">{"via1",#N/A,TRUE,"general";"via2",#N/A,TRUE,"general";"via3",#N/A,TRUE,"general"}</definedName>
    <definedName name="CUNET" localSheetId="0">{"via1",#N/A,TRUE,"general";"via2",#N/A,TRUE,"general";"via3",#N/A,TRUE,"general"}</definedName>
    <definedName name="CUNET" localSheetId="12">{"via1",#N/A,TRUE,"general";"via2",#N/A,TRUE,"general";"via3",#N/A,TRUE,"general"}</definedName>
    <definedName name="CUNET" localSheetId="1">{"via1",#N/A,TRUE,"general";"via2",#N/A,TRUE,"general";"via3",#N/A,TRUE,"general"}</definedName>
    <definedName name="CUNET">{"via1",#N/A,TRUE,"general";"via2",#N/A,TRUE,"general";"via3",#N/A,TRUE,"general"}</definedName>
    <definedName name="cv" localSheetId="2">{"TAB1",#N/A,TRUE,"GENERAL";"TAB2",#N/A,TRUE,"GENERAL";"TAB3",#N/A,TRUE,"GENERAL";"TAB4",#N/A,TRUE,"GENERAL";"TAB5",#N/A,TRUE,"GENERAL"}</definedName>
    <definedName name="cv" localSheetId="0">{"TAB1",#N/A,TRUE,"GENERAL";"TAB2",#N/A,TRUE,"GENERAL";"TAB3",#N/A,TRUE,"GENERAL";"TAB4",#N/A,TRUE,"GENERAL";"TAB5",#N/A,TRUE,"GENERAL"}</definedName>
    <definedName name="cv" localSheetId="12">{"TAB1",#N/A,TRUE,"GENERAL";"TAB2",#N/A,TRUE,"GENERAL";"TAB3",#N/A,TRUE,"GENERAL";"TAB4",#N/A,TRUE,"GENERAL";"TAB5",#N/A,TRUE,"GENERAL"}</definedName>
    <definedName name="cv" localSheetId="1">{"TAB1",#N/A,TRUE,"GENERAL";"TAB2",#N/A,TRUE,"GENERAL";"TAB3",#N/A,TRUE,"GENERAL";"TAB4",#N/A,TRUE,"GENERAL";"TAB5",#N/A,TRUE,"GENERAL"}</definedName>
    <definedName name="cv">{"TAB1",#N/A,TRUE,"GENERAL";"TAB2",#N/A,TRUE,"GENERAL";"TAB3",#N/A,TRUE,"GENERAL";"TAB4",#N/A,TRUE,"GENERAL";"TAB5",#N/A,TRUE,"GENERAL"}</definedName>
    <definedName name="cvfvd" localSheetId="2">{"via1",#N/A,TRUE,"general";"via2",#N/A,TRUE,"general";"via3",#N/A,TRUE,"general"}</definedName>
    <definedName name="cvfvd" localSheetId="0">{"via1",#N/A,TRUE,"general";"via2",#N/A,TRUE,"general";"via3",#N/A,TRUE,"general"}</definedName>
    <definedName name="cvfvd" localSheetId="12">{"via1",#N/A,TRUE,"general";"via2",#N/A,TRUE,"general";"via3",#N/A,TRUE,"general"}</definedName>
    <definedName name="cvfvd" localSheetId="1">{"via1",#N/A,TRUE,"general";"via2",#N/A,TRUE,"general";"via3",#N/A,TRUE,"general"}</definedName>
    <definedName name="cvfvd">{"via1",#N/A,TRUE,"general";"via2",#N/A,TRUE,"general";"via3",#N/A,TRUE,"general"}</definedName>
    <definedName name="cvn" localSheetId="2">{"TAB1",#N/A,TRUE,"GENERAL";"TAB2",#N/A,TRUE,"GENERAL";"TAB3",#N/A,TRUE,"GENERAL";"TAB4",#N/A,TRUE,"GENERAL";"TAB5",#N/A,TRUE,"GENERAL"}</definedName>
    <definedName name="cvn" localSheetId="0">{"TAB1",#N/A,TRUE,"GENERAL";"TAB2",#N/A,TRUE,"GENERAL";"TAB3",#N/A,TRUE,"GENERAL";"TAB4",#N/A,TRUE,"GENERAL";"TAB5",#N/A,TRUE,"GENERAL"}</definedName>
    <definedName name="cvn" localSheetId="12">{"TAB1",#N/A,TRUE,"GENERAL";"TAB2",#N/A,TRUE,"GENERAL";"TAB3",#N/A,TRUE,"GENERAL";"TAB4",#N/A,TRUE,"GENERAL";"TAB5",#N/A,TRUE,"GENERAL"}</definedName>
    <definedName name="cvn" localSheetId="1">{"TAB1",#N/A,TRUE,"GENERAL";"TAB2",#N/A,TRUE,"GENERAL";"TAB3",#N/A,TRUE,"GENERAL";"TAB4",#N/A,TRUE,"GENERAL";"TAB5",#N/A,TRUE,"GENERAL"}</definedName>
    <definedName name="cvn">{"TAB1",#N/A,TRUE,"GENERAL";"TAB2",#N/A,TRUE,"GENERAL";"TAB3",#N/A,TRUE,"GENERAL";"TAB4",#N/A,TRUE,"GENERAL";"TAB5",#N/A,TRUE,"GENERAL"}</definedName>
    <definedName name="CVXC" localSheetId="2">{"via1",#N/A,TRUE,"general";"via2",#N/A,TRUE,"general";"via3",#N/A,TRUE,"general"}</definedName>
    <definedName name="CVXC" localSheetId="0">{"via1",#N/A,TRUE,"general";"via2",#N/A,TRUE,"general";"via3",#N/A,TRUE,"general"}</definedName>
    <definedName name="CVXC" localSheetId="12">{"via1",#N/A,TRUE,"general";"via2",#N/A,TRUE,"general";"via3",#N/A,TRUE,"general"}</definedName>
    <definedName name="CVXC" localSheetId="1">{"via1",#N/A,TRUE,"general";"via2",#N/A,TRUE,"general";"via3",#N/A,TRUE,"general"}</definedName>
    <definedName name="CVXC">{"via1",#N/A,TRUE,"general";"via2",#N/A,TRUE,"general";"via3",#N/A,TRUE,"general"}</definedName>
    <definedName name="d" localSheetId="2">{"TAB1",#N/A,TRUE,"GENERAL";"TAB2",#N/A,TRUE,"GENERAL";"TAB3",#N/A,TRUE,"GENERAL";"TAB4",#N/A,TRUE,"GENERAL";"TAB5",#N/A,TRUE,"GENERAL"}</definedName>
    <definedName name="d" localSheetId="0">{"TAB1",#N/A,TRUE,"GENERAL";"TAB2",#N/A,TRUE,"GENERAL";"TAB3",#N/A,TRUE,"GENERAL";"TAB4",#N/A,TRUE,"GENERAL";"TAB5",#N/A,TRUE,"GENERAL"}</definedName>
    <definedName name="d" localSheetId="12">{"TAB1",#N/A,TRUE,"GENERAL";"TAB2",#N/A,TRUE,"GENERAL";"TAB3",#N/A,TRUE,"GENERAL";"TAB4",#N/A,TRUE,"GENERAL";"TAB5",#N/A,TRUE,"GENERAL"}</definedName>
    <definedName name="d" localSheetId="1">{"TAB1",#N/A,TRUE,"GENERAL";"TAB2",#N/A,TRUE,"GENERAL";"TAB3",#N/A,TRUE,"GENERAL";"TAB4",#N/A,TRUE,"GENERAL";"TAB5",#N/A,TRUE,"GENERAL"}</definedName>
    <definedName name="d">{"TAB1",#N/A,TRUE,"GENERAL";"TAB2",#N/A,TRUE,"GENERAL";"TAB3",#N/A,TRUE,"GENERAL";"TAB4",#N/A,TRUE,"GENERAL";"TAB5",#N/A,TRUE,"GENERAL"}</definedName>
    <definedName name="d_PH" localSheetId="2">!#REF!</definedName>
    <definedName name="d_PH">!#REF!</definedName>
    <definedName name="dario" localSheetId="2">!#REF!</definedName>
    <definedName name="dario">!#REF!</definedName>
    <definedName name="DASD" localSheetId="2">{"TAB1",#N/A,TRUE,"GENERAL";"TAB2",#N/A,TRUE,"GENERAL";"TAB3",#N/A,TRUE,"GENERAL";"TAB4",#N/A,TRUE,"GENERAL";"TAB5",#N/A,TRUE,"GENERAL"}</definedName>
    <definedName name="DASD" localSheetId="0">{"TAB1",#N/A,TRUE,"GENERAL";"TAB2",#N/A,TRUE,"GENERAL";"TAB3",#N/A,TRUE,"GENERAL";"TAB4",#N/A,TRUE,"GENERAL";"TAB5",#N/A,TRUE,"GENERAL"}</definedName>
    <definedName name="DASD" localSheetId="12">{"TAB1",#N/A,TRUE,"GENERAL";"TAB2",#N/A,TRUE,"GENERAL";"TAB3",#N/A,TRUE,"GENERAL";"TAB4",#N/A,TRUE,"GENERAL";"TAB5",#N/A,TRUE,"GENERAL"}</definedName>
    <definedName name="DASD" localSheetId="1">{"TAB1",#N/A,TRUE,"GENERAL";"TAB2",#N/A,TRUE,"GENERAL";"TAB3",#N/A,TRUE,"GENERAL";"TAB4",#N/A,TRUE,"GENERAL";"TAB5",#N/A,TRUE,"GENERAL"}</definedName>
    <definedName name="DASD">{"TAB1",#N/A,TRUE,"GENERAL";"TAB2",#N/A,TRUE,"GENERAL";"TAB3",#N/A,TRUE,"GENERAL";"TAB4",#N/A,TRUE,"GENERAL";"TAB5",#N/A,TRUE,"GENERAL"}</definedName>
    <definedName name="Datos" localSheetId="2">!#REF!</definedName>
    <definedName name="Datos">!#REF!</definedName>
    <definedName name="datos1" localSheetId="2">!#REF!</definedName>
    <definedName name="datos1">!#REF!</definedName>
    <definedName name="datos2" localSheetId="2">!#REF!</definedName>
    <definedName name="datos2">!#REF!</definedName>
    <definedName name="DATOS211111" localSheetId="2">!#REF!</definedName>
    <definedName name="DATOS211111">!#REF!</definedName>
    <definedName name="datos3" localSheetId="2">!#REF!</definedName>
    <definedName name="datos3">!#REF!</definedName>
    <definedName name="DATOS8555555555555555555555555555" localSheetId="2">!#REF!</definedName>
    <definedName name="DATOS8555555555555555555555555555">!#REF!</definedName>
    <definedName name="dbb" localSheetId="2">!#REF!</definedName>
    <definedName name="dbb">!#REF!</definedName>
    <definedName name="dbfdfbi" localSheetId="2">{"TAB1",#N/A,TRUE,"GENERAL";"TAB2",#N/A,TRUE,"GENERAL";"TAB3",#N/A,TRUE,"GENERAL";"TAB4",#N/A,TRUE,"GENERAL";"TAB5",#N/A,TRUE,"GENERAL"}</definedName>
    <definedName name="dbfdfbi" localSheetId="0">{"TAB1",#N/A,TRUE,"GENERAL";"TAB2",#N/A,TRUE,"GENERAL";"TAB3",#N/A,TRUE,"GENERAL";"TAB4",#N/A,TRUE,"GENERAL";"TAB5",#N/A,TRUE,"GENERAL"}</definedName>
    <definedName name="dbfdfbi" localSheetId="12">{"TAB1",#N/A,TRUE,"GENERAL";"TAB2",#N/A,TRUE,"GENERAL";"TAB3",#N/A,TRUE,"GENERAL";"TAB4",#N/A,TRUE,"GENERAL";"TAB5",#N/A,TRUE,"GENERAL"}</definedName>
    <definedName name="dbfdfbi" localSheetId="1">{"TAB1",#N/A,TRUE,"GENERAL";"TAB2",#N/A,TRUE,"GENERAL";"TAB3",#N/A,TRUE,"GENERAL";"TAB4",#N/A,TRUE,"GENERAL";"TAB5",#N/A,TRUE,"GENERAL"}</definedName>
    <definedName name="dbfdfbi">{"TAB1",#N/A,TRUE,"GENERAL";"TAB2",#N/A,TRUE,"GENERAL";"TAB3",#N/A,TRUE,"GENERAL";"TAB4",#N/A,TRUE,"GENERAL";"TAB5",#N/A,TRUE,"GENERAL"}</definedName>
    <definedName name="DCSDCTV" localSheetId="2">{"via1",#N/A,TRUE,"general";"via2",#N/A,TRUE,"general";"via3",#N/A,TRUE,"general"}</definedName>
    <definedName name="DCSDCTV" localSheetId="0">{"via1",#N/A,TRUE,"general";"via2",#N/A,TRUE,"general";"via3",#N/A,TRUE,"general"}</definedName>
    <definedName name="DCSDCTV" localSheetId="12">{"via1",#N/A,TRUE,"general";"via2",#N/A,TRUE,"general";"via3",#N/A,TRUE,"general"}</definedName>
    <definedName name="DCSDCTV" localSheetId="1">{"via1",#N/A,TRUE,"general";"via2",#N/A,TRUE,"general";"via3",#N/A,TRUE,"general"}</definedName>
    <definedName name="DCSDCTV">{"via1",#N/A,TRUE,"general";"via2",#N/A,TRUE,"general";"via3",#N/A,TRUE,"general"}</definedName>
    <definedName name="ddd" localSheetId="2">{"via1",#N/A,TRUE,"general";"via2",#N/A,TRUE,"general";"via3",#N/A,TRUE,"general"}</definedName>
    <definedName name="ddd" localSheetId="0">{"via1",#N/A,TRUE,"general";"via2",#N/A,TRUE,"general";"via3",#N/A,TRUE,"general"}</definedName>
    <definedName name="ddd" localSheetId="12">{"via1",#N/A,TRUE,"general";"via2",#N/A,TRUE,"general";"via3",#N/A,TRUE,"general"}</definedName>
    <definedName name="ddd" localSheetId="1">{"via1",#N/A,TRUE,"general";"via2",#N/A,TRUE,"general";"via3",#N/A,TRUE,"general"}</definedName>
    <definedName name="ddd">{"via1",#N/A,TRUE,"general";"via2",#N/A,TRUE,"general";"via3",#N/A,TRUE,"general"}</definedName>
    <definedName name="ddddt" localSheetId="2">{"via1",#N/A,TRUE,"general";"via2",#N/A,TRUE,"general";"via3",#N/A,TRUE,"general"}</definedName>
    <definedName name="ddddt" localSheetId="0">{"via1",#N/A,TRUE,"general";"via2",#N/A,TRUE,"general";"via3",#N/A,TRUE,"general"}</definedName>
    <definedName name="ddddt" localSheetId="12">{"via1",#N/A,TRUE,"general";"via2",#N/A,TRUE,"general";"via3",#N/A,TRUE,"general"}</definedName>
    <definedName name="ddddt" localSheetId="1">{"via1",#N/A,TRUE,"general";"via2",#N/A,TRUE,"general";"via3",#N/A,TRUE,"general"}</definedName>
    <definedName name="ddddt">{"via1",#N/A,TRUE,"general";"via2",#N/A,TRUE,"general";"via3",#N/A,TRUE,"general"}</definedName>
    <definedName name="ddewdw" localSheetId="2">{"TAB1",#N/A,TRUE,"GENERAL";"TAB2",#N/A,TRUE,"GENERAL";"TAB3",#N/A,TRUE,"GENERAL";"TAB4",#N/A,TRUE,"GENERAL";"TAB5",#N/A,TRUE,"GENERAL"}</definedName>
    <definedName name="ddewdw" localSheetId="0">{"TAB1",#N/A,TRUE,"GENERAL";"TAB2",#N/A,TRUE,"GENERAL";"TAB3",#N/A,TRUE,"GENERAL";"TAB4",#N/A,TRUE,"GENERAL";"TAB5",#N/A,TRUE,"GENERAL"}</definedName>
    <definedName name="ddewdw" localSheetId="12">{"TAB1",#N/A,TRUE,"GENERAL";"TAB2",#N/A,TRUE,"GENERAL";"TAB3",#N/A,TRUE,"GENERAL";"TAB4",#N/A,TRUE,"GENERAL";"TAB5",#N/A,TRUE,"GENERAL"}</definedName>
    <definedName name="ddewdw" localSheetId="1">{"TAB1",#N/A,TRUE,"GENERAL";"TAB2",#N/A,TRUE,"GENERAL";"TAB3",#N/A,TRUE,"GENERAL";"TAB4",#N/A,TRUE,"GENERAL";"TAB5",#N/A,TRUE,"GENERAL"}</definedName>
    <definedName name="ddewdw">{"TAB1",#N/A,TRUE,"GENERAL";"TAB2",#N/A,TRUE,"GENERAL";"TAB3",#N/A,TRUE,"GENERAL";"TAB4",#N/A,TRUE,"GENERAL";"TAB5",#N/A,TRUE,"GENERAL"}</definedName>
    <definedName name="ddfdh" localSheetId="2">{"TAB1",#N/A,TRUE,"GENERAL";"TAB2",#N/A,TRUE,"GENERAL";"TAB3",#N/A,TRUE,"GENERAL";"TAB4",#N/A,TRUE,"GENERAL";"TAB5",#N/A,TRUE,"GENERAL"}</definedName>
    <definedName name="ddfdh" localSheetId="0">{"TAB1",#N/A,TRUE,"GENERAL";"TAB2",#N/A,TRUE,"GENERAL";"TAB3",#N/A,TRUE,"GENERAL";"TAB4",#N/A,TRUE,"GENERAL";"TAB5",#N/A,TRUE,"GENERAL"}</definedName>
    <definedName name="ddfdh" localSheetId="12">{"TAB1",#N/A,TRUE,"GENERAL";"TAB2",#N/A,TRUE,"GENERAL";"TAB3",#N/A,TRUE,"GENERAL";"TAB4",#N/A,TRUE,"GENERAL";"TAB5",#N/A,TRUE,"GENERAL"}</definedName>
    <definedName name="ddfdh" localSheetId="1">{"TAB1",#N/A,TRUE,"GENERAL";"TAB2",#N/A,TRUE,"GENERAL";"TAB3",#N/A,TRUE,"GENERAL";"TAB4",#N/A,TRUE,"GENERAL";"TAB5",#N/A,TRUE,"GENERAL"}</definedName>
    <definedName name="ddfdh">{"TAB1",#N/A,TRUE,"GENERAL";"TAB2",#N/A,TRUE,"GENERAL";"TAB3",#N/A,TRUE,"GENERAL";"TAB4",#N/A,TRUE,"GENERAL";"TAB5",#N/A,TRUE,"GENERAL"}</definedName>
    <definedName name="DDGSDP" localSheetId="2">{"TAB1",#N/A,TRUE,"GENERAL";"TAB2",#N/A,TRUE,"GENERAL";"TAB3",#N/A,TRUE,"GENERAL";"TAB4",#N/A,TRUE,"GENERAL";"TAB5",#N/A,TRUE,"GENERAL"}</definedName>
    <definedName name="DDGSDP" localSheetId="0">{"TAB1",#N/A,TRUE,"GENERAL";"TAB2",#N/A,TRUE,"GENERAL";"TAB3",#N/A,TRUE,"GENERAL";"TAB4",#N/A,TRUE,"GENERAL";"TAB5",#N/A,TRUE,"GENERAL"}</definedName>
    <definedName name="DDGSDP" localSheetId="12">{"TAB1",#N/A,TRUE,"GENERAL";"TAB2",#N/A,TRUE,"GENERAL";"TAB3",#N/A,TRUE,"GENERAL";"TAB4",#N/A,TRUE,"GENERAL";"TAB5",#N/A,TRUE,"GENERAL"}</definedName>
    <definedName name="DDGSDP" localSheetId="1">{"TAB1",#N/A,TRUE,"GENERAL";"TAB2",#N/A,TRUE,"GENERAL";"TAB3",#N/A,TRUE,"GENERAL";"TAB4",#N/A,TRUE,"GENERAL";"TAB5",#N/A,TRUE,"GENERAL"}</definedName>
    <definedName name="DDGSDP">{"TAB1",#N/A,TRUE,"GENERAL";"TAB2",#N/A,TRUE,"GENERAL";"TAB3",#N/A,TRUE,"GENERAL";"TAB4",#N/A,TRUE,"GENERAL";"TAB5",#N/A,TRUE,"GENERAL"}</definedName>
    <definedName name="deded" localSheetId="2">{"TAB1",#N/A,TRUE,"GENERAL";"TAB2",#N/A,TRUE,"GENERAL";"TAB3",#N/A,TRUE,"GENERAL";"TAB4",#N/A,TRUE,"GENERAL";"TAB5",#N/A,TRUE,"GENERAL"}</definedName>
    <definedName name="deded" localSheetId="0">{"TAB1",#N/A,TRUE,"GENERAL";"TAB2",#N/A,TRUE,"GENERAL";"TAB3",#N/A,TRUE,"GENERAL";"TAB4",#N/A,TRUE,"GENERAL";"TAB5",#N/A,TRUE,"GENERAL"}</definedName>
    <definedName name="deded" localSheetId="12">{"TAB1",#N/A,TRUE,"GENERAL";"TAB2",#N/A,TRUE,"GENERAL";"TAB3",#N/A,TRUE,"GENERAL";"TAB4",#N/A,TRUE,"GENERAL";"TAB5",#N/A,TRUE,"GENERAL"}</definedName>
    <definedName name="deded" localSheetId="1">{"TAB1",#N/A,TRUE,"GENERAL";"TAB2",#N/A,TRUE,"GENERAL";"TAB3",#N/A,TRUE,"GENERAL";"TAB4",#N/A,TRUE,"GENERAL";"TAB5",#N/A,TRUE,"GENERAL"}</definedName>
    <definedName name="deded">{"TAB1",#N/A,TRUE,"GENERAL";"TAB2",#N/A,TRUE,"GENERAL";"TAB3",#N/A,TRUE,"GENERAL";"TAB4",#N/A,TRUE,"GENERAL";"TAB5",#N/A,TRUE,"GENERAL"}</definedName>
    <definedName name="defd" localSheetId="2">{"via1",#N/A,TRUE,"general";"via2",#N/A,TRUE,"general";"via3",#N/A,TRUE,"general"}</definedName>
    <definedName name="defd" localSheetId="0">{"via1",#N/A,TRUE,"general";"via2",#N/A,TRUE,"general";"via3",#N/A,TRUE,"general"}</definedName>
    <definedName name="defd" localSheetId="12">{"via1",#N/A,TRUE,"general";"via2",#N/A,TRUE,"general";"via3",#N/A,TRUE,"general"}</definedName>
    <definedName name="defd" localSheetId="1">{"via1",#N/A,TRUE,"general";"via2",#N/A,TRUE,"general";"via3",#N/A,TRUE,"general"}</definedName>
    <definedName name="defd">{"via1",#N/A,TRUE,"general";"via2",#N/A,TRUE,"general";"via3",#N/A,TRUE,"general"}</definedName>
    <definedName name="demanto" localSheetId="2">!#REF!</definedName>
    <definedName name="demanto">!#REF!</definedName>
    <definedName name="den_1a" localSheetId="2">!#REF!</definedName>
    <definedName name="den_1a">!#REF!</definedName>
    <definedName name="den_2da" localSheetId="2">!#REF!</definedName>
    <definedName name="den_2da">!#REF!</definedName>
    <definedName name="den_aisl" localSheetId="2">!#REF!</definedName>
    <definedName name="den_aisl">!#REF!</definedName>
    <definedName name="den_ch" localSheetId="2">!#REF!</definedName>
    <definedName name="den_ch">!#REF!</definedName>
    <definedName name="den_cond" localSheetId="2">!#REF!</definedName>
    <definedName name="den_cond">!#REF!</definedName>
    <definedName name="DEPARTAMENTO" localSheetId="2">!#REF!</definedName>
    <definedName name="DEPARTAMENTO">!#REF!</definedName>
    <definedName name="DEPENDENCAS" localSheetId="2">!#REF!</definedName>
    <definedName name="DEPENDENCAS">!#REF!</definedName>
    <definedName name="DER" localSheetId="2">!#REF!</definedName>
    <definedName name="DER">!#REF!</definedName>
    <definedName name="dfa" localSheetId="2">{"TAB1",#N/A,TRUE,"GENERAL";"TAB2",#N/A,TRUE,"GENERAL";"TAB3",#N/A,TRUE,"GENERAL";"TAB4",#N/A,TRUE,"GENERAL";"TAB5",#N/A,TRUE,"GENERAL"}</definedName>
    <definedName name="dfa" localSheetId="0">{"TAB1",#N/A,TRUE,"GENERAL";"TAB2",#N/A,TRUE,"GENERAL";"TAB3",#N/A,TRUE,"GENERAL";"TAB4",#N/A,TRUE,"GENERAL";"TAB5",#N/A,TRUE,"GENERAL"}</definedName>
    <definedName name="dfa" localSheetId="12">{"TAB1",#N/A,TRUE,"GENERAL";"TAB2",#N/A,TRUE,"GENERAL";"TAB3",#N/A,TRUE,"GENERAL";"TAB4",#N/A,TRUE,"GENERAL";"TAB5",#N/A,TRUE,"GENERAL"}</definedName>
    <definedName name="dfa" localSheetId="1">{"TAB1",#N/A,TRUE,"GENERAL";"TAB2",#N/A,TRUE,"GENERAL";"TAB3",#N/A,TRUE,"GENERAL";"TAB4",#N/A,TRUE,"GENERAL";"TAB5",#N/A,TRUE,"GENERAL"}</definedName>
    <definedName name="dfa">{"TAB1",#N/A,TRUE,"GENERAL";"TAB2",#N/A,TRUE,"GENERAL";"TAB3",#N/A,TRUE,"GENERAL";"TAB4",#N/A,TRUE,"GENERAL";"TAB5",#N/A,TRUE,"GENERAL"}</definedName>
    <definedName name="dfasd" localSheetId="2">{"TAB1",#N/A,TRUE,"GENERAL";"TAB2",#N/A,TRUE,"GENERAL";"TAB3",#N/A,TRUE,"GENERAL";"TAB4",#N/A,TRUE,"GENERAL";"TAB5",#N/A,TRUE,"GENERAL"}</definedName>
    <definedName name="dfasd" localSheetId="0">{"TAB1",#N/A,TRUE,"GENERAL";"TAB2",#N/A,TRUE,"GENERAL";"TAB3",#N/A,TRUE,"GENERAL";"TAB4",#N/A,TRUE,"GENERAL";"TAB5",#N/A,TRUE,"GENERAL"}</definedName>
    <definedName name="dfasd" localSheetId="12">{"TAB1",#N/A,TRUE,"GENERAL";"TAB2",#N/A,TRUE,"GENERAL";"TAB3",#N/A,TRUE,"GENERAL";"TAB4",#N/A,TRUE,"GENERAL";"TAB5",#N/A,TRUE,"GENERAL"}</definedName>
    <definedName name="dfasd" localSheetId="1">{"TAB1",#N/A,TRUE,"GENERAL";"TAB2",#N/A,TRUE,"GENERAL";"TAB3",#N/A,TRUE,"GENERAL";"TAB4",#N/A,TRUE,"GENERAL";"TAB5",#N/A,TRUE,"GENERAL"}</definedName>
    <definedName name="dfasd">{"TAB1",#N/A,TRUE,"GENERAL";"TAB2",#N/A,TRUE,"GENERAL";"TAB3",#N/A,TRUE,"GENERAL";"TAB4",#N/A,TRUE,"GENERAL";"TAB5",#N/A,TRUE,"GENERAL"}</definedName>
    <definedName name="DFASDF" localSheetId="2">!#REF!</definedName>
    <definedName name="DFASDF">!#REF!</definedName>
    <definedName name="DFBNJ" localSheetId="2">{"via1",#N/A,TRUE,"general";"via2",#N/A,TRUE,"general";"via3",#N/A,TRUE,"general"}</definedName>
    <definedName name="DFBNJ" localSheetId="0">{"via1",#N/A,TRUE,"general";"via2",#N/A,TRUE,"general";"via3",#N/A,TRUE,"general"}</definedName>
    <definedName name="DFBNJ" localSheetId="12">{"via1",#N/A,TRUE,"general";"via2",#N/A,TRUE,"general";"via3",#N/A,TRUE,"general"}</definedName>
    <definedName name="DFBNJ" localSheetId="1">{"via1",#N/A,TRUE,"general";"via2",#N/A,TRUE,"general";"via3",#N/A,TRUE,"general"}</definedName>
    <definedName name="DFBNJ">{"via1",#N/A,TRUE,"general";"via2",#N/A,TRUE,"general";"via3",#N/A,TRUE,"general"}</definedName>
    <definedName name="dfds" localSheetId="2">{"TAB1",#N/A,TRUE,"GENERAL";"TAB2",#N/A,TRUE,"GENERAL";"TAB3",#N/A,TRUE,"GENERAL";"TAB4",#N/A,TRUE,"GENERAL";"TAB5",#N/A,TRUE,"GENERAL"}</definedName>
    <definedName name="dfds" localSheetId="0">{"TAB1",#N/A,TRUE,"GENERAL";"TAB2",#N/A,TRUE,"GENERAL";"TAB3",#N/A,TRUE,"GENERAL";"TAB4",#N/A,TRUE,"GENERAL";"TAB5",#N/A,TRUE,"GENERAL"}</definedName>
    <definedName name="dfds" localSheetId="12">{"TAB1",#N/A,TRUE,"GENERAL";"TAB2",#N/A,TRUE,"GENERAL";"TAB3",#N/A,TRUE,"GENERAL";"TAB4",#N/A,TRUE,"GENERAL";"TAB5",#N/A,TRUE,"GENERAL"}</definedName>
    <definedName name="dfds" localSheetId="1">{"TAB1",#N/A,TRUE,"GENERAL";"TAB2",#N/A,TRUE,"GENERAL";"TAB3",#N/A,TRUE,"GENERAL";"TAB4",#N/A,TRUE,"GENERAL";"TAB5",#N/A,TRUE,"GENERAL"}</definedName>
    <definedName name="dfds">{"TAB1",#N/A,TRUE,"GENERAL";"TAB2",#N/A,TRUE,"GENERAL";"TAB3",#N/A,TRUE,"GENERAL";"TAB4",#N/A,TRUE,"GENERAL";"TAB5",#N/A,TRUE,"GENERAL"}</definedName>
    <definedName name="dfdsfi" localSheetId="2">{"via1",#N/A,TRUE,"general";"via2",#N/A,TRUE,"general";"via3",#N/A,TRUE,"general"}</definedName>
    <definedName name="dfdsfi" localSheetId="0">{"via1",#N/A,TRUE,"general";"via2",#N/A,TRUE,"general";"via3",#N/A,TRUE,"general"}</definedName>
    <definedName name="dfdsfi" localSheetId="12">{"via1",#N/A,TRUE,"general";"via2",#N/A,TRUE,"general";"via3",#N/A,TRUE,"general"}</definedName>
    <definedName name="dfdsfi" localSheetId="1">{"via1",#N/A,TRUE,"general";"via2",#N/A,TRUE,"general";"via3",#N/A,TRUE,"general"}</definedName>
    <definedName name="dfdsfi">{"via1",#N/A,TRUE,"general";"via2",#N/A,TRUE,"general";"via3",#N/A,TRUE,"general"}</definedName>
    <definedName name="dffffe" localSheetId="2">{"TAB1",#N/A,TRUE,"GENERAL";"TAB2",#N/A,TRUE,"GENERAL";"TAB3",#N/A,TRUE,"GENERAL";"TAB4",#N/A,TRUE,"GENERAL";"TAB5",#N/A,TRUE,"GENERAL"}</definedName>
    <definedName name="dffffe" localSheetId="0">{"TAB1",#N/A,TRUE,"GENERAL";"TAB2",#N/A,TRUE,"GENERAL";"TAB3",#N/A,TRUE,"GENERAL";"TAB4",#N/A,TRUE,"GENERAL";"TAB5",#N/A,TRUE,"GENERAL"}</definedName>
    <definedName name="dffffe" localSheetId="12">{"TAB1",#N/A,TRUE,"GENERAL";"TAB2",#N/A,TRUE,"GENERAL";"TAB3",#N/A,TRUE,"GENERAL";"TAB4",#N/A,TRUE,"GENERAL";"TAB5",#N/A,TRUE,"GENERAL"}</definedName>
    <definedName name="dffffe" localSheetId="1">{"TAB1",#N/A,TRUE,"GENERAL";"TAB2",#N/A,TRUE,"GENERAL";"TAB3",#N/A,TRUE,"GENERAL";"TAB4",#N/A,TRUE,"GENERAL";"TAB5",#N/A,TRUE,"GENERAL"}</definedName>
    <definedName name="dffffe">{"TAB1",#N/A,TRUE,"GENERAL";"TAB2",#N/A,TRUE,"GENERAL";"TAB3",#N/A,TRUE,"GENERAL";"TAB4",#N/A,TRUE,"GENERAL";"TAB5",#N/A,TRUE,"GENERAL"}</definedName>
    <definedName name="DFG" localSheetId="2">{"via1",#N/A,TRUE,"general";"via2",#N/A,TRUE,"general";"via3",#N/A,TRUE,"general"}</definedName>
    <definedName name="DFG" localSheetId="0">{"via1",#N/A,TRUE,"general";"via2",#N/A,TRUE,"general";"via3",#N/A,TRUE,"general"}</definedName>
    <definedName name="DFG" localSheetId="12">{"via1",#N/A,TRUE,"general";"via2",#N/A,TRUE,"general";"via3",#N/A,TRUE,"general"}</definedName>
    <definedName name="DFG" localSheetId="1">{"via1",#N/A,TRUE,"general";"via2",#N/A,TRUE,"general";"via3",#N/A,TRUE,"general"}</definedName>
    <definedName name="DFG">{"via1",#N/A,TRUE,"general";"via2",#N/A,TRUE,"general";"via3",#N/A,TRUE,"general"}</definedName>
    <definedName name="DFGBHJ" localSheetId="2">{"via1",#N/A,TRUE,"general";"via2",#N/A,TRUE,"general";"via3",#N/A,TRUE,"general"}</definedName>
    <definedName name="DFGBHJ" localSheetId="0">{"via1",#N/A,TRUE,"general";"via2",#N/A,TRUE,"general";"via3",#N/A,TRUE,"general"}</definedName>
    <definedName name="DFGBHJ" localSheetId="12">{"via1",#N/A,TRUE,"general";"via2",#N/A,TRUE,"general";"via3",#N/A,TRUE,"general"}</definedName>
    <definedName name="DFGBHJ" localSheetId="1">{"via1",#N/A,TRUE,"general";"via2",#N/A,TRUE,"general";"via3",#N/A,TRUE,"general"}</definedName>
    <definedName name="DFGBHJ">{"via1",#N/A,TRUE,"general";"via2",#N/A,TRUE,"general";"via3",#N/A,TRUE,"general"}</definedName>
    <definedName name="DFGDFG" localSheetId="2">{"via1",#N/A,TRUE,"general";"via2",#N/A,TRUE,"general";"via3",#N/A,TRUE,"general"}</definedName>
    <definedName name="DFGDFG" localSheetId="0">{"via1",#N/A,TRUE,"general";"via2",#N/A,TRUE,"general";"via3",#N/A,TRUE,"general"}</definedName>
    <definedName name="DFGDFG" localSheetId="12">{"via1",#N/A,TRUE,"general";"via2",#N/A,TRUE,"general";"via3",#N/A,TRUE,"general"}</definedName>
    <definedName name="DFGDFG" localSheetId="1">{"via1",#N/A,TRUE,"general";"via2",#N/A,TRUE,"general";"via3",#N/A,TRUE,"general"}</definedName>
    <definedName name="DFGDFG">{"via1",#N/A,TRUE,"general";"via2",#N/A,TRUE,"general";"via3",#N/A,TRUE,"general"}</definedName>
    <definedName name="DFGDYYB" localSheetId="2">{"TAB1",#N/A,TRUE,"GENERAL";"TAB2",#N/A,TRUE,"GENERAL";"TAB3",#N/A,TRUE,"GENERAL";"TAB4",#N/A,TRUE,"GENERAL";"TAB5",#N/A,TRUE,"GENERAL"}</definedName>
    <definedName name="DFGDYYB" localSheetId="0">{"TAB1",#N/A,TRUE,"GENERAL";"TAB2",#N/A,TRUE,"GENERAL";"TAB3",#N/A,TRUE,"GENERAL";"TAB4",#N/A,TRUE,"GENERAL";"TAB5",#N/A,TRUE,"GENERAL"}</definedName>
    <definedName name="DFGDYYB" localSheetId="12">{"TAB1",#N/A,TRUE,"GENERAL";"TAB2",#N/A,TRUE,"GENERAL";"TAB3",#N/A,TRUE,"GENERAL";"TAB4",#N/A,TRUE,"GENERAL";"TAB5",#N/A,TRUE,"GENERAL"}</definedName>
    <definedName name="DFGDYYB" localSheetId="1">{"TAB1",#N/A,TRUE,"GENERAL";"TAB2",#N/A,TRUE,"GENERAL";"TAB3",#N/A,TRUE,"GENERAL";"TAB4",#N/A,TRUE,"GENERAL";"TAB5",#N/A,TRUE,"GENERAL"}</definedName>
    <definedName name="DFGDYYB">{"TAB1",#N/A,TRUE,"GENERAL";"TAB2",#N/A,TRUE,"GENERAL";"TAB3",#N/A,TRUE,"GENERAL";"TAB4",#N/A,TRUE,"GENERAL";"TAB5",#N/A,TRUE,"GENERAL"}</definedName>
    <definedName name="dfgf" localSheetId="2">{"via1",#N/A,TRUE,"general";"via2",#N/A,TRUE,"general";"via3",#N/A,TRUE,"general"}</definedName>
    <definedName name="dfgf" localSheetId="0">{"via1",#N/A,TRUE,"general";"via2",#N/A,TRUE,"general";"via3",#N/A,TRUE,"general"}</definedName>
    <definedName name="dfgf" localSheetId="12">{"via1",#N/A,TRUE,"general";"via2",#N/A,TRUE,"general";"via3",#N/A,TRUE,"general"}</definedName>
    <definedName name="dfgf" localSheetId="1">{"via1",#N/A,TRUE,"general";"via2",#N/A,TRUE,"general";"via3",#N/A,TRUE,"general"}</definedName>
    <definedName name="dfgf">{"via1",#N/A,TRUE,"general";"via2",#N/A,TRUE,"general";"via3",#N/A,TRUE,"general"}</definedName>
    <definedName name="DFGFBOP" localSheetId="2">{"TAB1",#N/A,TRUE,"GENERAL";"TAB2",#N/A,TRUE,"GENERAL";"TAB3",#N/A,TRUE,"GENERAL";"TAB4",#N/A,TRUE,"GENERAL";"TAB5",#N/A,TRUE,"GENERAL"}</definedName>
    <definedName name="DFGFBOP" localSheetId="0">{"TAB1",#N/A,TRUE,"GENERAL";"TAB2",#N/A,TRUE,"GENERAL";"TAB3",#N/A,TRUE,"GENERAL";"TAB4",#N/A,TRUE,"GENERAL";"TAB5",#N/A,TRUE,"GENERAL"}</definedName>
    <definedName name="DFGFBOP" localSheetId="12">{"TAB1",#N/A,TRUE,"GENERAL";"TAB2",#N/A,TRUE,"GENERAL";"TAB3",#N/A,TRUE,"GENERAL";"TAB4",#N/A,TRUE,"GENERAL";"TAB5",#N/A,TRUE,"GENERAL"}</definedName>
    <definedName name="DFGFBOP" localSheetId="1">{"TAB1",#N/A,TRUE,"GENERAL";"TAB2",#N/A,TRUE,"GENERAL";"TAB3",#N/A,TRUE,"GENERAL";"TAB4",#N/A,TRUE,"GENERAL";"TAB5",#N/A,TRUE,"GENERAL"}</definedName>
    <definedName name="DFGFBOP">{"TAB1",#N/A,TRUE,"GENERAL";"TAB2",#N/A,TRUE,"GENERAL";"TAB3",#N/A,TRUE,"GENERAL";"TAB4",#N/A,TRUE,"GENERAL";"TAB5",#N/A,TRUE,"GENERAL"}</definedName>
    <definedName name="DFGFDG" localSheetId="2">{"TAB1",#N/A,TRUE,"GENERAL";"TAB2",#N/A,TRUE,"GENERAL";"TAB3",#N/A,TRUE,"GENERAL";"TAB4",#N/A,TRUE,"GENERAL";"TAB5",#N/A,TRUE,"GENERAL"}</definedName>
    <definedName name="DFGFDG" localSheetId="0">{"TAB1",#N/A,TRUE,"GENERAL";"TAB2",#N/A,TRUE,"GENERAL";"TAB3",#N/A,TRUE,"GENERAL";"TAB4",#N/A,TRUE,"GENERAL";"TAB5",#N/A,TRUE,"GENERAL"}</definedName>
    <definedName name="DFGFDG" localSheetId="12">{"TAB1",#N/A,TRUE,"GENERAL";"TAB2",#N/A,TRUE,"GENERAL";"TAB3",#N/A,TRUE,"GENERAL";"TAB4",#N/A,TRUE,"GENERAL";"TAB5",#N/A,TRUE,"GENERAL"}</definedName>
    <definedName name="DFGFDG" localSheetId="1">{"TAB1",#N/A,TRUE,"GENERAL";"TAB2",#N/A,TRUE,"GENERAL";"TAB3",#N/A,TRUE,"GENERAL";"TAB4",#N/A,TRUE,"GENERAL";"TAB5",#N/A,TRUE,"GENERAL"}</definedName>
    <definedName name="DFGFDG">{"TAB1",#N/A,TRUE,"GENERAL";"TAB2",#N/A,TRUE,"GENERAL";"TAB3",#N/A,TRUE,"GENERAL";"TAB4",#N/A,TRUE,"GENERAL";"TAB5",#N/A,TRUE,"GENERAL"}</definedName>
    <definedName name="DFGV" localSheetId="2">{"TAB1",#N/A,TRUE,"GENERAL";"TAB2",#N/A,TRUE,"GENERAL";"TAB3",#N/A,TRUE,"GENERAL";"TAB4",#N/A,TRUE,"GENERAL";"TAB5",#N/A,TRUE,"GENERAL"}</definedName>
    <definedName name="DFGV" localSheetId="0">{"TAB1",#N/A,TRUE,"GENERAL";"TAB2",#N/A,TRUE,"GENERAL";"TAB3",#N/A,TRUE,"GENERAL";"TAB4",#N/A,TRUE,"GENERAL";"TAB5",#N/A,TRUE,"GENERAL"}</definedName>
    <definedName name="DFGV" localSheetId="12">{"TAB1",#N/A,TRUE,"GENERAL";"TAB2",#N/A,TRUE,"GENERAL";"TAB3",#N/A,TRUE,"GENERAL";"TAB4",#N/A,TRUE,"GENERAL";"TAB5",#N/A,TRUE,"GENERAL"}</definedName>
    <definedName name="DFGV" localSheetId="1">{"TAB1",#N/A,TRUE,"GENERAL";"TAB2",#N/A,TRUE,"GENERAL";"TAB3",#N/A,TRUE,"GENERAL";"TAB4",#N/A,TRUE,"GENERAL";"TAB5",#N/A,TRUE,"GENERAL"}</definedName>
    <definedName name="DFGV">{"TAB1",#N/A,TRUE,"GENERAL";"TAB2",#N/A,TRUE,"GENERAL";"TAB3",#N/A,TRUE,"GENERAL";"TAB4",#N/A,TRUE,"GENERAL";"TAB5",#N/A,TRUE,"GENERAL"}</definedName>
    <definedName name="dfgypuj" localSheetId="2">{"TAB1",#N/A,TRUE,"GENERAL";"TAB2",#N/A,TRUE,"GENERAL";"TAB3",#N/A,TRUE,"GENERAL";"TAB4",#N/A,TRUE,"GENERAL";"TAB5",#N/A,TRUE,"GENERAL"}</definedName>
    <definedName name="dfgypuj" localSheetId="0">{"TAB1",#N/A,TRUE,"GENERAL";"TAB2",#N/A,TRUE,"GENERAL";"TAB3",#N/A,TRUE,"GENERAL";"TAB4",#N/A,TRUE,"GENERAL";"TAB5",#N/A,TRUE,"GENERAL"}</definedName>
    <definedName name="dfgypuj" localSheetId="12">{"TAB1",#N/A,TRUE,"GENERAL";"TAB2",#N/A,TRUE,"GENERAL";"TAB3",#N/A,TRUE,"GENERAL";"TAB4",#N/A,TRUE,"GENERAL";"TAB5",#N/A,TRUE,"GENERAL"}</definedName>
    <definedName name="dfgypuj" localSheetId="1">{"TAB1",#N/A,TRUE,"GENERAL";"TAB2",#N/A,TRUE,"GENERAL";"TAB3",#N/A,TRUE,"GENERAL";"TAB4",#N/A,TRUE,"GENERAL";"TAB5",#N/A,TRUE,"GENERAL"}</definedName>
    <definedName name="dfgypuj">{"TAB1",#N/A,TRUE,"GENERAL";"TAB2",#N/A,TRUE,"GENERAL";"TAB3",#N/A,TRUE,"GENERAL";"TAB4",#N/A,TRUE,"GENERAL";"TAB5",#N/A,TRUE,"GENERAL"}</definedName>
    <definedName name="dfh" localSheetId="2">{"TAB1",#N/A,TRUE,"GENERAL";"TAB2",#N/A,TRUE,"GENERAL";"TAB3",#N/A,TRUE,"GENERAL";"TAB4",#N/A,TRUE,"GENERAL";"TAB5",#N/A,TRUE,"GENERAL"}</definedName>
    <definedName name="dfh" localSheetId="0">{"TAB1",#N/A,TRUE,"GENERAL";"TAB2",#N/A,TRUE,"GENERAL";"TAB3",#N/A,TRUE,"GENERAL";"TAB4",#N/A,TRUE,"GENERAL";"TAB5",#N/A,TRUE,"GENERAL"}</definedName>
    <definedName name="dfh" localSheetId="12">{"TAB1",#N/A,TRUE,"GENERAL";"TAB2",#N/A,TRUE,"GENERAL";"TAB3",#N/A,TRUE,"GENERAL";"TAB4",#N/A,TRUE,"GENERAL";"TAB5",#N/A,TRUE,"GENERAL"}</definedName>
    <definedName name="dfh" localSheetId="1">{"TAB1",#N/A,TRUE,"GENERAL";"TAB2",#N/A,TRUE,"GENERAL";"TAB3",#N/A,TRUE,"GENERAL";"TAB4",#N/A,TRUE,"GENERAL";"TAB5",#N/A,TRUE,"GENERAL"}</definedName>
    <definedName name="dfh">{"TAB1",#N/A,TRUE,"GENERAL";"TAB2",#N/A,TRUE,"GENERAL";"TAB3",#N/A,TRUE,"GENERAL";"TAB4",#N/A,TRUE,"GENERAL";"TAB5",#N/A,TRUE,"GENERAL"}</definedName>
    <definedName name="dfhdr" localSheetId="2">{"via1",#N/A,TRUE,"general";"via2",#N/A,TRUE,"general";"via3",#N/A,TRUE,"general"}</definedName>
    <definedName name="dfhdr" localSheetId="0">{"via1",#N/A,TRUE,"general";"via2",#N/A,TRUE,"general";"via3",#N/A,TRUE,"general"}</definedName>
    <definedName name="dfhdr" localSheetId="12">{"via1",#N/A,TRUE,"general";"via2",#N/A,TRUE,"general";"via3",#N/A,TRUE,"general"}</definedName>
    <definedName name="dfhdr" localSheetId="1">{"via1",#N/A,TRUE,"general";"via2",#N/A,TRUE,"general";"via3",#N/A,TRUE,"general"}</definedName>
    <definedName name="dfhdr">{"via1",#N/A,TRUE,"general";"via2",#N/A,TRUE,"general";"via3",#N/A,TRUE,"general"}</definedName>
    <definedName name="dfhgh" localSheetId="2">{"via1",#N/A,TRUE,"general";"via2",#N/A,TRUE,"general";"via3",#N/A,TRUE,"general"}</definedName>
    <definedName name="dfhgh" localSheetId="0">{"via1",#N/A,TRUE,"general";"via2",#N/A,TRUE,"general";"via3",#N/A,TRUE,"general"}</definedName>
    <definedName name="dfhgh" localSheetId="12">{"via1",#N/A,TRUE,"general";"via2",#N/A,TRUE,"general";"via3",#N/A,TRUE,"general"}</definedName>
    <definedName name="dfhgh" localSheetId="1">{"via1",#N/A,TRUE,"general";"via2",#N/A,TRUE,"general";"via3",#N/A,TRUE,"general"}</definedName>
    <definedName name="dfhgh">{"via1",#N/A,TRUE,"general";"via2",#N/A,TRUE,"general";"via3",#N/A,TRUE,"general"}</definedName>
    <definedName name="dfj" localSheetId="2">{"via1",#N/A,TRUE,"general";"via2",#N/A,TRUE,"general";"via3",#N/A,TRUE,"general"}</definedName>
    <definedName name="dfj" localSheetId="0">{"via1",#N/A,TRUE,"general";"via2",#N/A,TRUE,"general";"via3",#N/A,TRUE,"general"}</definedName>
    <definedName name="dfj" localSheetId="12">{"via1",#N/A,TRUE,"general";"via2",#N/A,TRUE,"general";"via3",#N/A,TRUE,"general"}</definedName>
    <definedName name="dfj" localSheetId="1">{"via1",#N/A,TRUE,"general";"via2",#N/A,TRUE,"general";"via3",#N/A,TRUE,"general"}</definedName>
    <definedName name="dfj">{"via1",#N/A,TRUE,"general";"via2",#N/A,TRUE,"general";"via3",#N/A,TRUE,"general"}</definedName>
    <definedName name="DFRFRF" localSheetId="2">{"via1",#N/A,TRUE,"general";"via2",#N/A,TRUE,"general";"via3",#N/A,TRUE,"general"}</definedName>
    <definedName name="DFRFRF" localSheetId="0">{"via1",#N/A,TRUE,"general";"via2",#N/A,TRUE,"general";"via3",#N/A,TRUE,"general"}</definedName>
    <definedName name="DFRFRF" localSheetId="12">{"via1",#N/A,TRUE,"general";"via2",#N/A,TRUE,"general";"via3",#N/A,TRUE,"general"}</definedName>
    <definedName name="DFRFRF" localSheetId="1">{"via1",#N/A,TRUE,"general";"via2",#N/A,TRUE,"general";"via3",#N/A,TRUE,"general"}</definedName>
    <definedName name="DFRFRF">{"via1",#N/A,TRUE,"general";"via2",#N/A,TRUE,"general";"via3",#N/A,TRUE,"general"}</definedName>
    <definedName name="DFVUI" localSheetId="2">{"via1",#N/A,TRUE,"general";"via2",#N/A,TRUE,"general";"via3",#N/A,TRUE,"general"}</definedName>
    <definedName name="DFVUI" localSheetId="0">{"via1",#N/A,TRUE,"general";"via2",#N/A,TRUE,"general";"via3",#N/A,TRUE,"general"}</definedName>
    <definedName name="DFVUI" localSheetId="12">{"via1",#N/A,TRUE,"general";"via2",#N/A,TRUE,"general";"via3",#N/A,TRUE,"general"}</definedName>
    <definedName name="DFVUI" localSheetId="1">{"via1",#N/A,TRUE,"general";"via2",#N/A,TRUE,"general";"via3",#N/A,TRUE,"general"}</definedName>
    <definedName name="DFVUI">{"via1",#N/A,TRUE,"general";"via2",#N/A,TRUE,"general";"via3",#N/A,TRUE,"general"}</definedName>
    <definedName name="dg" localSheetId="2">{"via1",#N/A,TRUE,"general";"via2",#N/A,TRUE,"general";"via3",#N/A,TRUE,"general"}</definedName>
    <definedName name="dg" localSheetId="0">{"via1",#N/A,TRUE,"general";"via2",#N/A,TRUE,"general";"via3",#N/A,TRUE,"general"}</definedName>
    <definedName name="dg" localSheetId="12">{"via1",#N/A,TRUE,"general";"via2",#N/A,TRUE,"general";"via3",#N/A,TRUE,"general"}</definedName>
    <definedName name="dg" localSheetId="1">{"via1",#N/A,TRUE,"general";"via2",#N/A,TRUE,"general";"via3",#N/A,TRUE,"general"}</definedName>
    <definedName name="dg">{"via1",#N/A,TRUE,"general";"via2",#N/A,TRUE,"general";"via3",#N/A,TRUE,"general"}</definedName>
    <definedName name="dgdgr" localSheetId="2">{"via1",#N/A,TRUE,"general";"via2",#N/A,TRUE,"general";"via3",#N/A,TRUE,"general"}</definedName>
    <definedName name="dgdgr" localSheetId="0">{"via1",#N/A,TRUE,"general";"via2",#N/A,TRUE,"general";"via3",#N/A,TRUE,"general"}</definedName>
    <definedName name="dgdgr" localSheetId="12">{"via1",#N/A,TRUE,"general";"via2",#N/A,TRUE,"general";"via3",#N/A,TRUE,"general"}</definedName>
    <definedName name="dgdgr" localSheetId="1">{"via1",#N/A,TRUE,"general";"via2",#N/A,TRUE,"general";"via3",#N/A,TRUE,"general"}</definedName>
    <definedName name="dgdgr">{"via1",#N/A,TRUE,"general";"via2",#N/A,TRUE,"general";"via3",#N/A,TRUE,"general"}</definedName>
    <definedName name="dgfd" localSheetId="2">{"TAB1",#N/A,TRUE,"GENERAL";"TAB2",#N/A,TRUE,"GENERAL";"TAB3",#N/A,TRUE,"GENERAL";"TAB4",#N/A,TRUE,"GENERAL";"TAB5",#N/A,TRUE,"GENERAL"}</definedName>
    <definedName name="dgfd" localSheetId="0">{"TAB1",#N/A,TRUE,"GENERAL";"TAB2",#N/A,TRUE,"GENERAL";"TAB3",#N/A,TRUE,"GENERAL";"TAB4",#N/A,TRUE,"GENERAL";"TAB5",#N/A,TRUE,"GENERAL"}</definedName>
    <definedName name="dgfd" localSheetId="12">{"TAB1",#N/A,TRUE,"GENERAL";"TAB2",#N/A,TRUE,"GENERAL";"TAB3",#N/A,TRUE,"GENERAL";"TAB4",#N/A,TRUE,"GENERAL";"TAB5",#N/A,TRUE,"GENERAL"}</definedName>
    <definedName name="dgfd" localSheetId="1">{"TAB1",#N/A,TRUE,"GENERAL";"TAB2",#N/A,TRUE,"GENERAL";"TAB3",#N/A,TRUE,"GENERAL";"TAB4",#N/A,TRUE,"GENERAL";"TAB5",#N/A,TRUE,"GENERAL"}</definedName>
    <definedName name="dgfd">{"TAB1",#N/A,TRUE,"GENERAL";"TAB2",#N/A,TRUE,"GENERAL";"TAB3",#N/A,TRUE,"GENERAL";"TAB4",#N/A,TRUE,"GENERAL";"TAB5",#N/A,TRUE,"GENERAL"}</definedName>
    <definedName name="DGFDFVSDF" localSheetId="2">{"via1",#N/A,TRUE,"general";"via2",#N/A,TRUE,"general";"via3",#N/A,TRUE,"general"}</definedName>
    <definedName name="DGFDFVSDF" localSheetId="0">{"via1",#N/A,TRUE,"general";"via2",#N/A,TRUE,"general";"via3",#N/A,TRUE,"general"}</definedName>
    <definedName name="DGFDFVSDF" localSheetId="12">{"via1",#N/A,TRUE,"general";"via2",#N/A,TRUE,"general";"via3",#N/A,TRUE,"general"}</definedName>
    <definedName name="DGFDFVSDF" localSheetId="1">{"via1",#N/A,TRUE,"general";"via2",#N/A,TRUE,"general";"via3",#N/A,TRUE,"general"}</definedName>
    <definedName name="DGFDFVSDF">{"via1",#N/A,TRUE,"general";"via2",#N/A,TRUE,"general";"via3",#N/A,TRUE,"general"}</definedName>
    <definedName name="dgfdg" localSheetId="2">{"via1",#N/A,TRUE,"general";"via2",#N/A,TRUE,"general";"via3",#N/A,TRUE,"general"}</definedName>
    <definedName name="dgfdg" localSheetId="0">{"via1",#N/A,TRUE,"general";"via2",#N/A,TRUE,"general";"via3",#N/A,TRUE,"general"}</definedName>
    <definedName name="dgfdg" localSheetId="12">{"via1",#N/A,TRUE,"general";"via2",#N/A,TRUE,"general";"via3",#N/A,TRUE,"general"}</definedName>
    <definedName name="dgfdg" localSheetId="1">{"via1",#N/A,TRUE,"general";"via2",#N/A,TRUE,"general";"via3",#N/A,TRUE,"general"}</definedName>
    <definedName name="dgfdg">{"via1",#N/A,TRUE,"general";"via2",#N/A,TRUE,"general";"via3",#N/A,TRUE,"general"}</definedName>
    <definedName name="DGFG" localSheetId="2">{"via1",#N/A,TRUE,"general";"via2",#N/A,TRUE,"general";"via3",#N/A,TRUE,"general"}</definedName>
    <definedName name="DGFG" localSheetId="0">{"via1",#N/A,TRUE,"general";"via2",#N/A,TRUE,"general";"via3",#N/A,TRUE,"general"}</definedName>
    <definedName name="DGFG" localSheetId="12">{"via1",#N/A,TRUE,"general";"via2",#N/A,TRUE,"general";"via3",#N/A,TRUE,"general"}</definedName>
    <definedName name="DGFG" localSheetId="1">{"via1",#N/A,TRUE,"general";"via2",#N/A,TRUE,"general";"via3",#N/A,TRUE,"general"}</definedName>
    <definedName name="DGFG">{"via1",#N/A,TRUE,"general";"via2",#N/A,TRUE,"general";"via3",#N/A,TRUE,"general"}</definedName>
    <definedName name="dgfsado" localSheetId="2">{"TAB1",#N/A,TRUE,"GENERAL";"TAB2",#N/A,TRUE,"GENERAL";"TAB3",#N/A,TRUE,"GENERAL";"TAB4",#N/A,TRUE,"GENERAL";"TAB5",#N/A,TRUE,"GENERAL"}</definedName>
    <definedName name="dgfsado" localSheetId="0">{"TAB1",#N/A,TRUE,"GENERAL";"TAB2",#N/A,TRUE,"GENERAL";"TAB3",#N/A,TRUE,"GENERAL";"TAB4",#N/A,TRUE,"GENERAL";"TAB5",#N/A,TRUE,"GENERAL"}</definedName>
    <definedName name="dgfsado" localSheetId="12">{"TAB1",#N/A,TRUE,"GENERAL";"TAB2",#N/A,TRUE,"GENERAL";"TAB3",#N/A,TRUE,"GENERAL";"TAB4",#N/A,TRUE,"GENERAL";"TAB5",#N/A,TRUE,"GENERAL"}</definedName>
    <definedName name="dgfsado" localSheetId="1">{"TAB1",#N/A,TRUE,"GENERAL";"TAB2",#N/A,TRUE,"GENERAL";"TAB3",#N/A,TRUE,"GENERAL";"TAB4",#N/A,TRUE,"GENERAL";"TAB5",#N/A,TRUE,"GENERAL"}</definedName>
    <definedName name="dgfsado">{"TAB1",#N/A,TRUE,"GENERAL";"TAB2",#N/A,TRUE,"GENERAL";"TAB3",#N/A,TRUE,"GENERAL";"TAB4",#N/A,TRUE,"GENERAL";"TAB5",#N/A,TRUE,"GENERAL"}</definedName>
    <definedName name="dgrdeb" localSheetId="2">{"TAB1",#N/A,TRUE,"GENERAL";"TAB2",#N/A,TRUE,"GENERAL";"TAB3",#N/A,TRUE,"GENERAL";"TAB4",#N/A,TRUE,"GENERAL";"TAB5",#N/A,TRUE,"GENERAL"}</definedName>
    <definedName name="dgrdeb" localSheetId="0">{"TAB1",#N/A,TRUE,"GENERAL";"TAB2",#N/A,TRUE,"GENERAL";"TAB3",#N/A,TRUE,"GENERAL";"TAB4",#N/A,TRUE,"GENERAL";"TAB5",#N/A,TRUE,"GENERAL"}</definedName>
    <definedName name="dgrdeb" localSheetId="12">{"TAB1",#N/A,TRUE,"GENERAL";"TAB2",#N/A,TRUE,"GENERAL";"TAB3",#N/A,TRUE,"GENERAL";"TAB4",#N/A,TRUE,"GENERAL";"TAB5",#N/A,TRUE,"GENERAL"}</definedName>
    <definedName name="dgrdeb" localSheetId="1">{"TAB1",#N/A,TRUE,"GENERAL";"TAB2",#N/A,TRUE,"GENERAL";"TAB3",#N/A,TRUE,"GENERAL";"TAB4",#N/A,TRUE,"GENERAL";"TAB5",#N/A,TRUE,"GENERAL"}</definedName>
    <definedName name="dgrdeb">{"TAB1",#N/A,TRUE,"GENERAL";"TAB2",#N/A,TRUE,"GENERAL";"TAB3",#N/A,TRUE,"GENERAL";"TAB4",#N/A,TRUE,"GENERAL";"TAB5",#N/A,TRUE,"GENERAL"}</definedName>
    <definedName name="dgreg" localSheetId="2">{"via1",#N/A,TRUE,"general";"via2",#N/A,TRUE,"general";"via3",#N/A,TRUE,"general"}</definedName>
    <definedName name="dgreg" localSheetId="0">{"via1",#N/A,TRUE,"general";"via2",#N/A,TRUE,"general";"via3",#N/A,TRUE,"general"}</definedName>
    <definedName name="dgreg" localSheetId="12">{"via1",#N/A,TRUE,"general";"via2",#N/A,TRUE,"general";"via3",#N/A,TRUE,"general"}</definedName>
    <definedName name="dgreg" localSheetId="1">{"via1",#N/A,TRUE,"general";"via2",#N/A,TRUE,"general";"via3",#N/A,TRUE,"general"}</definedName>
    <definedName name="dgreg">{"via1",#N/A,TRUE,"general";"via2",#N/A,TRUE,"general";"via3",#N/A,TRUE,"general"}</definedName>
    <definedName name="DH" localSheetId="2">{"via1",#N/A,TRUE,"general";"via2",#N/A,TRUE,"general";"via3",#N/A,TRUE,"general"}</definedName>
    <definedName name="DH" localSheetId="0">{"via1",#N/A,TRUE,"general";"via2",#N/A,TRUE,"general";"via3",#N/A,TRUE,"general"}</definedName>
    <definedName name="DH" localSheetId="12">{"via1",#N/A,TRUE,"general";"via2",#N/A,TRUE,"general";"via3",#N/A,TRUE,"general"}</definedName>
    <definedName name="DH" localSheetId="1">{"via1",#N/A,TRUE,"general";"via2",#N/A,TRUE,"general";"via3",#N/A,TRUE,"general"}</definedName>
    <definedName name="DH">{"via1",#N/A,TRUE,"general";"via2",#N/A,TRUE,"general";"via3",#N/A,TRUE,"general"}</definedName>
    <definedName name="dhdth" localSheetId="2">{"TAB1",#N/A,TRUE,"GENERAL";"TAB2",#N/A,TRUE,"GENERAL";"TAB3",#N/A,TRUE,"GENERAL";"TAB4",#N/A,TRUE,"GENERAL";"TAB5",#N/A,TRUE,"GENERAL"}</definedName>
    <definedName name="dhdth" localSheetId="0">{"TAB1",#N/A,TRUE,"GENERAL";"TAB2",#N/A,TRUE,"GENERAL";"TAB3",#N/A,TRUE,"GENERAL";"TAB4",#N/A,TRUE,"GENERAL";"TAB5",#N/A,TRUE,"GENERAL"}</definedName>
    <definedName name="dhdth" localSheetId="12">{"TAB1",#N/A,TRUE,"GENERAL";"TAB2",#N/A,TRUE,"GENERAL";"TAB3",#N/A,TRUE,"GENERAL";"TAB4",#N/A,TRUE,"GENERAL";"TAB5",#N/A,TRUE,"GENERAL"}</definedName>
    <definedName name="dhdth" localSheetId="1">{"TAB1",#N/A,TRUE,"GENERAL";"TAB2",#N/A,TRUE,"GENERAL";"TAB3",#N/A,TRUE,"GENERAL";"TAB4",#N/A,TRUE,"GENERAL";"TAB5",#N/A,TRUE,"GENERAL"}</definedName>
    <definedName name="dhdth">{"TAB1",#N/A,TRUE,"GENERAL";"TAB2",#N/A,TRUE,"GENERAL";"TAB3",#N/A,TRUE,"GENERAL";"TAB4",#N/A,TRUE,"GENERAL";"TAB5",#N/A,TRUE,"GENERAL"}</definedName>
    <definedName name="dhgh" localSheetId="2">{"via1",#N/A,TRUE,"general";"via2",#N/A,TRUE,"general";"via3",#N/A,TRUE,"general"}</definedName>
    <definedName name="dhgh" localSheetId="0">{"via1",#N/A,TRUE,"general";"via2",#N/A,TRUE,"general";"via3",#N/A,TRUE,"general"}</definedName>
    <definedName name="dhgh" localSheetId="12">{"via1",#N/A,TRUE,"general";"via2",#N/A,TRUE,"general";"via3",#N/A,TRUE,"general"}</definedName>
    <definedName name="dhgh" localSheetId="1">{"via1",#N/A,TRUE,"general";"via2",#N/A,TRUE,"general";"via3",#N/A,TRUE,"general"}</definedName>
    <definedName name="dhgh">{"via1",#N/A,TRUE,"general";"via2",#N/A,TRUE,"general";"via3",#N/A,TRUE,"general"}</definedName>
    <definedName name="dhp" localSheetId="2">!#REF!</definedName>
    <definedName name="dhp">!#REF!</definedName>
    <definedName name="djdytj" localSheetId="2">{"TAB1",#N/A,TRUE,"GENERAL";"TAB2",#N/A,TRUE,"GENERAL";"TAB3",#N/A,TRUE,"GENERAL";"TAB4",#N/A,TRUE,"GENERAL";"TAB5",#N/A,TRUE,"GENERAL"}</definedName>
    <definedName name="djdytj" localSheetId="0">{"TAB1",#N/A,TRUE,"GENERAL";"TAB2",#N/A,TRUE,"GENERAL";"TAB3",#N/A,TRUE,"GENERAL";"TAB4",#N/A,TRUE,"GENERAL";"TAB5",#N/A,TRUE,"GENERAL"}</definedName>
    <definedName name="djdytj" localSheetId="12">{"TAB1",#N/A,TRUE,"GENERAL";"TAB2",#N/A,TRUE,"GENERAL";"TAB3",#N/A,TRUE,"GENERAL";"TAB4",#N/A,TRUE,"GENERAL";"TAB5",#N/A,TRUE,"GENERAL"}</definedName>
    <definedName name="djdytj" localSheetId="1">{"TAB1",#N/A,TRUE,"GENERAL";"TAB2",#N/A,TRUE,"GENERAL";"TAB3",#N/A,TRUE,"GENERAL";"TAB4",#N/A,TRUE,"GENERAL";"TAB5",#N/A,TRUE,"GENERAL"}</definedName>
    <definedName name="djdytj">{"TAB1",#N/A,TRUE,"GENERAL";"TAB2",#N/A,TRUE,"GENERAL";"TAB3",#N/A,TRUE,"GENERAL";"TAB4",#N/A,TRUE,"GENERAL";"TAB5",#N/A,TRUE,"GENERAL"}</definedName>
    <definedName name="dl" localSheetId="2">!#REF!</definedName>
    <definedName name="dl">!#REF!</definedName>
    <definedName name="dr" localSheetId="2">!#REF!</definedName>
    <definedName name="dr">!#REF!</definedName>
    <definedName name="drr" localSheetId="2">!#REF!</definedName>
    <definedName name="drr">!#REF!</definedName>
    <definedName name="dry" localSheetId="2">{"via1",#N/A,TRUE,"general";"via2",#N/A,TRUE,"general";"via3",#N/A,TRUE,"general"}</definedName>
    <definedName name="dry" localSheetId="0">{"via1",#N/A,TRUE,"general";"via2",#N/A,TRUE,"general";"via3",#N/A,TRUE,"general"}</definedName>
    <definedName name="dry" localSheetId="12">{"via1",#N/A,TRUE,"general";"via2",#N/A,TRUE,"general";"via3",#N/A,TRUE,"general"}</definedName>
    <definedName name="dry" localSheetId="1">{"via1",#N/A,TRUE,"general";"via2",#N/A,TRUE,"general";"via3",#N/A,TRUE,"general"}</definedName>
    <definedName name="dry">{"via1",#N/A,TRUE,"general";"via2",#N/A,TRUE,"general";"via3",#N/A,TRUE,"general"}</definedName>
    <definedName name="DSAD" localSheetId="2">{"via1",#N/A,TRUE,"general";"via2",#N/A,TRUE,"general";"via3",#N/A,TRUE,"general"}</definedName>
    <definedName name="DSAD" localSheetId="0">{"via1",#N/A,TRUE,"general";"via2",#N/A,TRUE,"general";"via3",#N/A,TRUE,"general"}</definedName>
    <definedName name="DSAD" localSheetId="12">{"via1",#N/A,TRUE,"general";"via2",#N/A,TRUE,"general";"via3",#N/A,TRUE,"general"}</definedName>
    <definedName name="DSAD" localSheetId="1">{"via1",#N/A,TRUE,"general";"via2",#N/A,TRUE,"general";"via3",#N/A,TRUE,"general"}</definedName>
    <definedName name="DSAD">{"via1",#N/A,TRUE,"general";"via2",#N/A,TRUE,"general";"via3",#N/A,TRUE,"general"}</definedName>
    <definedName name="dsadfp" localSheetId="2">{"TAB1",#N/A,TRUE,"GENERAL";"TAB2",#N/A,TRUE,"GENERAL";"TAB3",#N/A,TRUE,"GENERAL";"TAB4",#N/A,TRUE,"GENERAL";"TAB5",#N/A,TRUE,"GENERAL"}</definedName>
    <definedName name="dsadfp" localSheetId="0">{"TAB1",#N/A,TRUE,"GENERAL";"TAB2",#N/A,TRUE,"GENERAL";"TAB3",#N/A,TRUE,"GENERAL";"TAB4",#N/A,TRUE,"GENERAL";"TAB5",#N/A,TRUE,"GENERAL"}</definedName>
    <definedName name="dsadfp" localSheetId="12">{"TAB1",#N/A,TRUE,"GENERAL";"TAB2",#N/A,TRUE,"GENERAL";"TAB3",#N/A,TRUE,"GENERAL";"TAB4",#N/A,TRUE,"GENERAL";"TAB5",#N/A,TRUE,"GENERAL"}</definedName>
    <definedName name="dsadfp" localSheetId="1">{"TAB1",#N/A,TRUE,"GENERAL";"TAB2",#N/A,TRUE,"GENERAL";"TAB3",#N/A,TRUE,"GENERAL";"TAB4",#N/A,TRUE,"GENERAL";"TAB5",#N/A,TRUE,"GENERAL"}</definedName>
    <definedName name="dsadfp">{"TAB1",#N/A,TRUE,"GENERAL";"TAB2",#N/A,TRUE,"GENERAL";"TAB3",#N/A,TRUE,"GENERAL";"TAB4",#N/A,TRUE,"GENERAL";"TAB5",#N/A,TRUE,"GENERAL"}</definedName>
    <definedName name="DSD" localSheetId="2">{"via1",#N/A,TRUE,"general";"via2",#N/A,TRUE,"general";"via3",#N/A,TRUE,"general"}</definedName>
    <definedName name="DSD" localSheetId="0">{"via1",#N/A,TRUE,"general";"via2",#N/A,TRUE,"general";"via3",#N/A,TRUE,"general"}</definedName>
    <definedName name="DSD" localSheetId="12">{"via1",#N/A,TRUE,"general";"via2",#N/A,TRUE,"general";"via3",#N/A,TRUE,"general"}</definedName>
    <definedName name="DSD" localSheetId="1">{"via1",#N/A,TRUE,"general";"via2",#N/A,TRUE,"general";"via3",#N/A,TRUE,"general"}</definedName>
    <definedName name="DSD">{"via1",#N/A,TRUE,"general";"via2",#N/A,TRUE,"general";"via3",#N/A,TRUE,"general"}</definedName>
    <definedName name="dsdads4" localSheetId="2">{"TAB1",#N/A,TRUE,"GENERAL";"TAB2",#N/A,TRUE,"GENERAL";"TAB3",#N/A,TRUE,"GENERAL";"TAB4",#N/A,TRUE,"GENERAL";"TAB5",#N/A,TRUE,"GENERAL"}</definedName>
    <definedName name="dsdads4" localSheetId="0">{"TAB1",#N/A,TRUE,"GENERAL";"TAB2",#N/A,TRUE,"GENERAL";"TAB3",#N/A,TRUE,"GENERAL";"TAB4",#N/A,TRUE,"GENERAL";"TAB5",#N/A,TRUE,"GENERAL"}</definedName>
    <definedName name="dsdads4" localSheetId="12">{"TAB1",#N/A,TRUE,"GENERAL";"TAB2",#N/A,TRUE,"GENERAL";"TAB3",#N/A,TRUE,"GENERAL";"TAB4",#N/A,TRUE,"GENERAL";"TAB5",#N/A,TRUE,"GENERAL"}</definedName>
    <definedName name="dsdads4" localSheetId="1">{"TAB1",#N/A,TRUE,"GENERAL";"TAB2",#N/A,TRUE,"GENERAL";"TAB3",#N/A,TRUE,"GENERAL";"TAB4",#N/A,TRUE,"GENERAL";"TAB5",#N/A,TRUE,"GENERAL"}</definedName>
    <definedName name="dsdads4">{"TAB1",#N/A,TRUE,"GENERAL";"TAB2",#N/A,TRUE,"GENERAL";"TAB3",#N/A,TRUE,"GENERAL";"TAB4",#N/A,TRUE,"GENERAL";"TAB5",#N/A,TRUE,"GENERAL"}</definedName>
    <definedName name="DSF" localSheetId="2">{"via1",#N/A,TRUE,"general";"via2",#N/A,TRUE,"general";"via3",#N/A,TRUE,"general"}</definedName>
    <definedName name="DSF" localSheetId="0">{"via1",#N/A,TRUE,"general";"via2",#N/A,TRUE,"general";"via3",#N/A,TRUE,"general"}</definedName>
    <definedName name="DSF" localSheetId="12">{"via1",#N/A,TRUE,"general";"via2",#N/A,TRUE,"general";"via3",#N/A,TRUE,"general"}</definedName>
    <definedName name="DSF" localSheetId="1">{"via1",#N/A,TRUE,"general";"via2",#N/A,TRUE,"general";"via3",#N/A,TRUE,"general"}</definedName>
    <definedName name="DSF">{"via1",#N/A,TRUE,"general";"via2",#N/A,TRUE,"general";"via3",#N/A,TRUE,"general"}</definedName>
    <definedName name="DSFCVTY" localSheetId="2">{"TAB1",#N/A,TRUE,"GENERAL";"TAB2",#N/A,TRUE,"GENERAL";"TAB3",#N/A,TRUE,"GENERAL";"TAB4",#N/A,TRUE,"GENERAL";"TAB5",#N/A,TRUE,"GENERAL"}</definedName>
    <definedName name="DSFCVTY" localSheetId="0">{"TAB1",#N/A,TRUE,"GENERAL";"TAB2",#N/A,TRUE,"GENERAL";"TAB3",#N/A,TRUE,"GENERAL";"TAB4",#N/A,TRUE,"GENERAL";"TAB5",#N/A,TRUE,"GENERAL"}</definedName>
    <definedName name="DSFCVTY" localSheetId="12">{"TAB1",#N/A,TRUE,"GENERAL";"TAB2",#N/A,TRUE,"GENERAL";"TAB3",#N/A,TRUE,"GENERAL";"TAB4",#N/A,TRUE,"GENERAL";"TAB5",#N/A,TRUE,"GENERAL"}</definedName>
    <definedName name="DSFCVTY" localSheetId="1">{"TAB1",#N/A,TRUE,"GENERAL";"TAB2",#N/A,TRUE,"GENERAL";"TAB3",#N/A,TRUE,"GENERAL";"TAB4",#N/A,TRUE,"GENERAL";"TAB5",#N/A,TRUE,"GENERAL"}</definedName>
    <definedName name="DSFCVTY">{"TAB1",#N/A,TRUE,"GENERAL";"TAB2",#N/A,TRUE,"GENERAL";"TAB3",#N/A,TRUE,"GENERAL";"TAB4",#N/A,TRUE,"GENERAL";"TAB5",#N/A,TRUE,"GENERAL"}</definedName>
    <definedName name="dsfg" localSheetId="2">{"via1",#N/A,TRUE,"general";"via2",#N/A,TRUE,"general";"via3",#N/A,TRUE,"general"}</definedName>
    <definedName name="dsfg" localSheetId="0">{"via1",#N/A,TRUE,"general";"via2",#N/A,TRUE,"general";"via3",#N/A,TRUE,"general"}</definedName>
    <definedName name="dsfg" localSheetId="12">{"via1",#N/A,TRUE,"general";"via2",#N/A,TRUE,"general";"via3",#N/A,TRUE,"general"}</definedName>
    <definedName name="dsfg" localSheetId="1">{"via1",#N/A,TRUE,"general";"via2",#N/A,TRUE,"general";"via3",#N/A,TRUE,"general"}</definedName>
    <definedName name="dsfg">{"via1",#N/A,TRUE,"general";"via2",#N/A,TRUE,"general";"via3",#N/A,TRUE,"general"}</definedName>
    <definedName name="dsfhgfdh" localSheetId="2">{"TAB1",#N/A,TRUE,"GENERAL";"TAB2",#N/A,TRUE,"GENERAL";"TAB3",#N/A,TRUE,"GENERAL";"TAB4",#N/A,TRUE,"GENERAL";"TAB5",#N/A,TRUE,"GENERAL"}</definedName>
    <definedName name="dsfhgfdh" localSheetId="0">{"TAB1",#N/A,TRUE,"GENERAL";"TAB2",#N/A,TRUE,"GENERAL";"TAB3",#N/A,TRUE,"GENERAL";"TAB4",#N/A,TRUE,"GENERAL";"TAB5",#N/A,TRUE,"GENERAL"}</definedName>
    <definedName name="dsfhgfdh" localSheetId="12">{"TAB1",#N/A,TRUE,"GENERAL";"TAB2",#N/A,TRUE,"GENERAL";"TAB3",#N/A,TRUE,"GENERAL";"TAB4",#N/A,TRUE,"GENERAL";"TAB5",#N/A,TRUE,"GENERAL"}</definedName>
    <definedName name="dsfhgfdh" localSheetId="1">{"TAB1",#N/A,TRUE,"GENERAL";"TAB2",#N/A,TRUE,"GENERAL";"TAB3",#N/A,TRUE,"GENERAL";"TAB4",#N/A,TRUE,"GENERAL";"TAB5",#N/A,TRUE,"GENERAL"}</definedName>
    <definedName name="dsfhgfdh">{"TAB1",#N/A,TRUE,"GENERAL";"TAB2",#N/A,TRUE,"GENERAL";"TAB3",#N/A,TRUE,"GENERAL";"TAB4",#N/A,TRUE,"GENERAL";"TAB5",#N/A,TRUE,"GENERAL"}</definedName>
    <definedName name="dsfsdf" localSheetId="2">{"via1",#N/A,TRUE,"general";"via2",#N/A,TRUE,"general";"via3",#N/A,TRUE,"general"}</definedName>
    <definedName name="dsfsdf" localSheetId="0">{"via1",#N/A,TRUE,"general";"via2",#N/A,TRUE,"general";"via3",#N/A,TRUE,"general"}</definedName>
    <definedName name="dsfsdf" localSheetId="12">{"via1",#N/A,TRUE,"general";"via2",#N/A,TRUE,"general";"via3",#N/A,TRUE,"general"}</definedName>
    <definedName name="dsfsdf" localSheetId="1">{"via1",#N/A,TRUE,"general";"via2",#N/A,TRUE,"general";"via3",#N/A,TRUE,"general"}</definedName>
    <definedName name="dsfsdf">{"via1",#N/A,TRUE,"general";"via2",#N/A,TRUE,"general";"via3",#N/A,TRUE,"general"}</definedName>
    <definedName name="DSFSDFCXV" localSheetId="2">{"TAB1",#N/A,TRUE,"GENERAL";"TAB2",#N/A,TRUE,"GENERAL";"TAB3",#N/A,TRUE,"GENERAL";"TAB4",#N/A,TRUE,"GENERAL";"TAB5",#N/A,TRUE,"GENERAL"}</definedName>
    <definedName name="DSFSDFCXV" localSheetId="0">{"TAB1",#N/A,TRUE,"GENERAL";"TAB2",#N/A,TRUE,"GENERAL";"TAB3",#N/A,TRUE,"GENERAL";"TAB4",#N/A,TRUE,"GENERAL";"TAB5",#N/A,TRUE,"GENERAL"}</definedName>
    <definedName name="DSFSDFCXV" localSheetId="12">{"TAB1",#N/A,TRUE,"GENERAL";"TAB2",#N/A,TRUE,"GENERAL";"TAB3",#N/A,TRUE,"GENERAL";"TAB4",#N/A,TRUE,"GENERAL";"TAB5",#N/A,TRUE,"GENERAL"}</definedName>
    <definedName name="DSFSDFCXV" localSheetId="1">{"TAB1",#N/A,TRUE,"GENERAL";"TAB2",#N/A,TRUE,"GENERAL";"TAB3",#N/A,TRUE,"GENERAL";"TAB4",#N/A,TRUE,"GENERAL";"TAB5",#N/A,TRUE,"GENERAL"}</definedName>
    <definedName name="DSFSDFCXV">{"TAB1",#N/A,TRUE,"GENERAL";"TAB2",#N/A,TRUE,"GENERAL";"TAB3",#N/A,TRUE,"GENERAL";"TAB4",#N/A,TRUE,"GENERAL";"TAB5",#N/A,TRUE,"GENERAL"}</definedName>
    <definedName name="dsfsvm" localSheetId="2">{"TAB1",#N/A,TRUE,"GENERAL";"TAB2",#N/A,TRUE,"GENERAL";"TAB3",#N/A,TRUE,"GENERAL";"TAB4",#N/A,TRUE,"GENERAL";"TAB5",#N/A,TRUE,"GENERAL"}</definedName>
    <definedName name="dsfsvm" localSheetId="0">{"TAB1",#N/A,TRUE,"GENERAL";"TAB2",#N/A,TRUE,"GENERAL";"TAB3",#N/A,TRUE,"GENERAL";"TAB4",#N/A,TRUE,"GENERAL";"TAB5",#N/A,TRUE,"GENERAL"}</definedName>
    <definedName name="dsfsvm" localSheetId="12">{"TAB1",#N/A,TRUE,"GENERAL";"TAB2",#N/A,TRUE,"GENERAL";"TAB3",#N/A,TRUE,"GENERAL";"TAB4",#N/A,TRUE,"GENERAL";"TAB5",#N/A,TRUE,"GENERAL"}</definedName>
    <definedName name="dsfsvm" localSheetId="1">{"TAB1",#N/A,TRUE,"GENERAL";"TAB2",#N/A,TRUE,"GENERAL";"TAB3",#N/A,TRUE,"GENERAL";"TAB4",#N/A,TRUE,"GENERAL";"TAB5",#N/A,TRUE,"GENERAL"}</definedName>
    <definedName name="dsfsvm">{"TAB1",#N/A,TRUE,"GENERAL";"TAB2",#N/A,TRUE,"GENERAL";"TAB3",#N/A,TRUE,"GENERAL";"TAB4",#N/A,TRUE,"GENERAL";"TAB5",#N/A,TRUE,"GENERAL"}</definedName>
    <definedName name="dsftbv" localSheetId="2">{"via1",#N/A,TRUE,"general";"via2",#N/A,TRUE,"general";"via3",#N/A,TRUE,"general"}</definedName>
    <definedName name="dsftbv" localSheetId="0">{"via1",#N/A,TRUE,"general";"via2",#N/A,TRUE,"general";"via3",#N/A,TRUE,"general"}</definedName>
    <definedName name="dsftbv" localSheetId="12">{"via1",#N/A,TRUE,"general";"via2",#N/A,TRUE,"general";"via3",#N/A,TRUE,"general"}</definedName>
    <definedName name="dsftbv" localSheetId="1">{"via1",#N/A,TRUE,"general";"via2",#N/A,TRUE,"general";"via3",#N/A,TRUE,"general"}</definedName>
    <definedName name="dsftbv">{"via1",#N/A,TRUE,"general";"via2",#N/A,TRUE,"general";"via3",#N/A,TRUE,"general"}</definedName>
    <definedName name="dtrhj" localSheetId="2">{"via1",#N/A,TRUE,"general";"via2",#N/A,TRUE,"general";"via3",#N/A,TRUE,"general"}</definedName>
    <definedName name="dtrhj" localSheetId="0">{"via1",#N/A,TRUE,"general";"via2",#N/A,TRUE,"general";"via3",#N/A,TRUE,"general"}</definedName>
    <definedName name="dtrhj" localSheetId="12">{"via1",#N/A,TRUE,"general";"via2",#N/A,TRUE,"general";"via3",#N/A,TRUE,"general"}</definedName>
    <definedName name="dtrhj" localSheetId="1">{"via1",#N/A,TRUE,"general";"via2",#N/A,TRUE,"general";"via3",#N/A,TRUE,"general"}</definedName>
    <definedName name="dtrhj">{"via1",#N/A,TRUE,"general";"via2",#N/A,TRUE,"general";"via3",#N/A,TRUE,"general"}</definedName>
    <definedName name="dxfgg" localSheetId="2">{"via1",#N/A,TRUE,"general";"via2",#N/A,TRUE,"general";"via3",#N/A,TRUE,"general"}</definedName>
    <definedName name="dxfgg" localSheetId="0">{"via1",#N/A,TRUE,"general";"via2",#N/A,TRUE,"general";"via3",#N/A,TRUE,"general"}</definedName>
    <definedName name="dxfgg" localSheetId="12">{"via1",#N/A,TRUE,"general";"via2",#N/A,TRUE,"general";"via3",#N/A,TRUE,"general"}</definedName>
    <definedName name="dxfgg" localSheetId="1">{"via1",#N/A,TRUE,"general";"via2",#N/A,TRUE,"general";"via3",#N/A,TRUE,"general"}</definedName>
    <definedName name="dxfgg">{"via1",#N/A,TRUE,"general";"via2",#N/A,TRUE,"general";"via3",#N/A,TRUE,"general"}</definedName>
    <definedName name="E" localSheetId="2">!#REF!</definedName>
    <definedName name="E">!#REF!</definedName>
    <definedName name="e3e33" localSheetId="2">{"via1",#N/A,TRUE,"general";"via2",#N/A,TRUE,"general";"via3",#N/A,TRUE,"general"}</definedName>
    <definedName name="e3e33" localSheetId="0">{"via1",#N/A,TRUE,"general";"via2",#N/A,TRUE,"general";"via3",#N/A,TRUE,"general"}</definedName>
    <definedName name="e3e33" localSheetId="12">{"via1",#N/A,TRUE,"general";"via2",#N/A,TRUE,"general";"via3",#N/A,TRUE,"general"}</definedName>
    <definedName name="e3e33" localSheetId="1">{"via1",#N/A,TRUE,"general";"via2",#N/A,TRUE,"general";"via3",#N/A,TRUE,"general"}</definedName>
    <definedName name="e3e33">{"via1",#N/A,TRUE,"general";"via2",#N/A,TRUE,"general";"via3",#N/A,TRUE,"general"}</definedName>
    <definedName name="EDEDWSWQA" localSheetId="2">{"TAB1",#N/A,TRUE,"GENERAL";"TAB2",#N/A,TRUE,"GENERAL";"TAB3",#N/A,TRUE,"GENERAL";"TAB4",#N/A,TRUE,"GENERAL";"TAB5",#N/A,TRUE,"GENERAL"}</definedName>
    <definedName name="EDEDWSWQA" localSheetId="0">{"TAB1",#N/A,TRUE,"GENERAL";"TAB2",#N/A,TRUE,"GENERAL";"TAB3",#N/A,TRUE,"GENERAL";"TAB4",#N/A,TRUE,"GENERAL";"TAB5",#N/A,TRUE,"GENERAL"}</definedName>
    <definedName name="EDEDWSWQA" localSheetId="12">{"TAB1",#N/A,TRUE,"GENERAL";"TAB2",#N/A,TRUE,"GENERAL";"TAB3",#N/A,TRUE,"GENERAL";"TAB4",#N/A,TRUE,"GENERAL";"TAB5",#N/A,TRUE,"GENERAL"}</definedName>
    <definedName name="EDEDWSWQA" localSheetId="1">{"TAB1",#N/A,TRUE,"GENERAL";"TAB2",#N/A,TRUE,"GENERAL";"TAB3",#N/A,TRUE,"GENERAL";"TAB4",#N/A,TRUE,"GENERAL";"TAB5",#N/A,TRUE,"GENERAL"}</definedName>
    <definedName name="EDEDWSWQA">{"TAB1",#N/A,TRUE,"GENERAL";"TAB2",#N/A,TRUE,"GENERAL";"TAB3",#N/A,TRUE,"GENERAL";"TAB4",#N/A,TRUE,"GENERAL";"TAB5",#N/A,TRUE,"GENERAL"}</definedName>
    <definedName name="edgfhmn" localSheetId="2">{"via1",#N/A,TRUE,"general";"via2",#N/A,TRUE,"general";"via3",#N/A,TRUE,"general"}</definedName>
    <definedName name="edgfhmn" localSheetId="0">{"via1",#N/A,TRUE,"general";"via2",#N/A,TRUE,"general";"via3",#N/A,TRUE,"general"}</definedName>
    <definedName name="edgfhmn" localSheetId="12">{"via1",#N/A,TRUE,"general";"via2",#N/A,TRUE,"general";"via3",#N/A,TRUE,"general"}</definedName>
    <definedName name="edgfhmn" localSheetId="1">{"via1",#N/A,TRUE,"general";"via2",#N/A,TRUE,"general";"via3",#N/A,TRUE,"general"}</definedName>
    <definedName name="edgfhmn">{"via1",#N/A,TRUE,"general";"via2",#N/A,TRUE,"general";"via3",#N/A,TRUE,"general"}</definedName>
    <definedName name="EE" localSheetId="2">!#REF!</definedName>
    <definedName name="EE">!#REF!</definedName>
    <definedName name="eee" localSheetId="2">!#REF!</definedName>
    <definedName name="eee">!#REF!</definedName>
    <definedName name="eeedfr" localSheetId="2">{"TAB1",#N/A,TRUE,"GENERAL";"TAB2",#N/A,TRUE,"GENERAL";"TAB3",#N/A,TRUE,"GENERAL";"TAB4",#N/A,TRUE,"GENERAL";"TAB5",#N/A,TRUE,"GENERAL"}</definedName>
    <definedName name="eeedfr" localSheetId="0">{"TAB1",#N/A,TRUE,"GENERAL";"TAB2",#N/A,TRUE,"GENERAL";"TAB3",#N/A,TRUE,"GENERAL";"TAB4",#N/A,TRUE,"GENERAL";"TAB5",#N/A,TRUE,"GENERAL"}</definedName>
    <definedName name="eeedfr" localSheetId="12">{"TAB1",#N/A,TRUE,"GENERAL";"TAB2",#N/A,TRUE,"GENERAL";"TAB3",#N/A,TRUE,"GENERAL";"TAB4",#N/A,TRUE,"GENERAL";"TAB5",#N/A,TRUE,"GENERAL"}</definedName>
    <definedName name="eeedfr" localSheetId="1">{"TAB1",#N/A,TRUE,"GENERAL";"TAB2",#N/A,TRUE,"GENERAL";"TAB3",#N/A,TRUE,"GENERAL";"TAB4",#N/A,TRUE,"GENERAL";"TAB5",#N/A,TRUE,"GENERAL"}</definedName>
    <definedName name="eeedfr">{"TAB1",#N/A,TRUE,"GENERAL";"TAB2",#N/A,TRUE,"GENERAL";"TAB3",#N/A,TRUE,"GENERAL";"TAB4",#N/A,TRUE,"GENERAL";"TAB5",#N/A,TRUE,"GENERAL"}</definedName>
    <definedName name="eeeeer" localSheetId="2">{"TAB1",#N/A,TRUE,"GENERAL";"TAB2",#N/A,TRUE,"GENERAL";"TAB3",#N/A,TRUE,"GENERAL";"TAB4",#N/A,TRUE,"GENERAL";"TAB5",#N/A,TRUE,"GENERAL"}</definedName>
    <definedName name="eeeeer" localSheetId="0">{"TAB1",#N/A,TRUE,"GENERAL";"TAB2",#N/A,TRUE,"GENERAL";"TAB3",#N/A,TRUE,"GENERAL";"TAB4",#N/A,TRUE,"GENERAL";"TAB5",#N/A,TRUE,"GENERAL"}</definedName>
    <definedName name="eeeeer" localSheetId="12">{"TAB1",#N/A,TRUE,"GENERAL";"TAB2",#N/A,TRUE,"GENERAL";"TAB3",#N/A,TRUE,"GENERAL";"TAB4",#N/A,TRUE,"GENERAL";"TAB5",#N/A,TRUE,"GENERAL"}</definedName>
    <definedName name="eeeeer" localSheetId="1">{"TAB1",#N/A,TRUE,"GENERAL";"TAB2",#N/A,TRUE,"GENERAL";"TAB3",#N/A,TRUE,"GENERAL";"TAB4",#N/A,TRUE,"GENERAL";"TAB5",#N/A,TRUE,"GENERAL"}</definedName>
    <definedName name="eeeeer">{"TAB1",#N/A,TRUE,"GENERAL";"TAB2",#N/A,TRUE,"GENERAL";"TAB3",#N/A,TRUE,"GENERAL";"TAB4",#N/A,TRUE,"GENERAL";"TAB5",#N/A,TRUE,"GENERAL"}</definedName>
    <definedName name="eeerfd" localSheetId="2">{"via1",#N/A,TRUE,"general";"via2",#N/A,TRUE,"general";"via3",#N/A,TRUE,"general"}</definedName>
    <definedName name="eeerfd" localSheetId="0">{"via1",#N/A,TRUE,"general";"via2",#N/A,TRUE,"general";"via3",#N/A,TRUE,"general"}</definedName>
    <definedName name="eeerfd" localSheetId="12">{"via1",#N/A,TRUE,"general";"via2",#N/A,TRUE,"general";"via3",#N/A,TRUE,"general"}</definedName>
    <definedName name="eeerfd" localSheetId="1">{"via1",#N/A,TRUE,"general";"via2",#N/A,TRUE,"general";"via3",#N/A,TRUE,"general"}</definedName>
    <definedName name="eeerfd">{"via1",#N/A,TRUE,"general";"via2",#N/A,TRUE,"general";"via3",#N/A,TRUE,"general"}</definedName>
    <definedName name="EFECTO">[5]IMPACTOS!$J$3:$J$4</definedName>
    <definedName name="efef" localSheetId="2">{"TAB1",#N/A,TRUE,"GENERAL";"TAB2",#N/A,TRUE,"GENERAL";"TAB3",#N/A,TRUE,"GENERAL";"TAB4",#N/A,TRUE,"GENERAL";"TAB5",#N/A,TRUE,"GENERAL"}</definedName>
    <definedName name="efef" localSheetId="0">{"TAB1",#N/A,TRUE,"GENERAL";"TAB2",#N/A,TRUE,"GENERAL";"TAB3",#N/A,TRUE,"GENERAL";"TAB4",#N/A,TRUE,"GENERAL";"TAB5",#N/A,TRUE,"GENERAL"}</definedName>
    <definedName name="efef" localSheetId="12">{"TAB1",#N/A,TRUE,"GENERAL";"TAB2",#N/A,TRUE,"GENERAL";"TAB3",#N/A,TRUE,"GENERAL";"TAB4",#N/A,TRUE,"GENERAL";"TAB5",#N/A,TRUE,"GENERAL"}</definedName>
    <definedName name="efef" localSheetId="1">{"TAB1",#N/A,TRUE,"GENERAL";"TAB2",#N/A,TRUE,"GENERAL";"TAB3",#N/A,TRUE,"GENERAL";"TAB4",#N/A,TRUE,"GENERAL";"TAB5",#N/A,TRUE,"GENERAL"}</definedName>
    <definedName name="efef">{"TAB1",#N/A,TRUE,"GENERAL";"TAB2",#N/A,TRUE,"GENERAL";"TAB3",#N/A,TRUE,"GENERAL";"TAB4",#N/A,TRUE,"GENERAL";"TAB5",#N/A,TRUE,"GENERAL"}</definedName>
    <definedName name="efer" localSheetId="2">{"via1",#N/A,TRUE,"general";"via2",#N/A,TRUE,"general";"via3",#N/A,TRUE,"general"}</definedName>
    <definedName name="efer" localSheetId="0">{"via1",#N/A,TRUE,"general";"via2",#N/A,TRUE,"general";"via3",#N/A,TRUE,"general"}</definedName>
    <definedName name="efer" localSheetId="12">{"via1",#N/A,TRUE,"general";"via2",#N/A,TRUE,"general";"via3",#N/A,TRUE,"general"}</definedName>
    <definedName name="efer" localSheetId="1">{"via1",#N/A,TRUE,"general";"via2",#N/A,TRUE,"general";"via3",#N/A,TRUE,"general"}</definedName>
    <definedName name="efer">{"via1",#N/A,TRUE,"general";"via2",#N/A,TRUE,"general";"via3",#N/A,TRUE,"general"}</definedName>
    <definedName name="eficiencia">[7]Indicadores_de_Eficiencia!$B$2</definedName>
    <definedName name="egeg" localSheetId="2">{"TAB1",#N/A,TRUE,"GENERAL";"TAB2",#N/A,TRUE,"GENERAL";"TAB3",#N/A,TRUE,"GENERAL";"TAB4",#N/A,TRUE,"GENERAL";"TAB5",#N/A,TRUE,"GENERAL"}</definedName>
    <definedName name="egeg" localSheetId="0">{"TAB1",#N/A,TRUE,"GENERAL";"TAB2",#N/A,TRUE,"GENERAL";"TAB3",#N/A,TRUE,"GENERAL";"TAB4",#N/A,TRUE,"GENERAL";"TAB5",#N/A,TRUE,"GENERAL"}</definedName>
    <definedName name="egeg" localSheetId="12">{"TAB1",#N/A,TRUE,"GENERAL";"TAB2",#N/A,TRUE,"GENERAL";"TAB3",#N/A,TRUE,"GENERAL";"TAB4",#N/A,TRUE,"GENERAL";"TAB5",#N/A,TRUE,"GENERAL"}</definedName>
    <definedName name="egeg" localSheetId="1">{"TAB1",#N/A,TRUE,"GENERAL";"TAB2",#N/A,TRUE,"GENERAL";"TAB3",#N/A,TRUE,"GENERAL";"TAB4",#N/A,TRUE,"GENERAL";"TAB5",#N/A,TRUE,"GENERAL"}</definedName>
    <definedName name="egeg">{"TAB1",#N/A,TRUE,"GENERAL";"TAB2",#N/A,TRUE,"GENERAL";"TAB3",#N/A,TRUE,"GENERAL";"TAB4",#N/A,TRUE,"GENERAL";"TAB5",#N/A,TRUE,"GENERAL"}</definedName>
    <definedName name="egtrgthrt" localSheetId="2">{"TAB1",#N/A,TRUE,"GENERAL";"TAB2",#N/A,TRUE,"GENERAL";"TAB3",#N/A,TRUE,"GENERAL";"TAB4",#N/A,TRUE,"GENERAL";"TAB5",#N/A,TRUE,"GENERAL"}</definedName>
    <definedName name="egtrgthrt" localSheetId="0">{"TAB1",#N/A,TRUE,"GENERAL";"TAB2",#N/A,TRUE,"GENERAL";"TAB3",#N/A,TRUE,"GENERAL";"TAB4",#N/A,TRUE,"GENERAL";"TAB5",#N/A,TRUE,"GENERAL"}</definedName>
    <definedName name="egtrgthrt" localSheetId="12">{"TAB1",#N/A,TRUE,"GENERAL";"TAB2",#N/A,TRUE,"GENERAL";"TAB3",#N/A,TRUE,"GENERAL";"TAB4",#N/A,TRUE,"GENERAL";"TAB5",#N/A,TRUE,"GENERAL"}</definedName>
    <definedName name="egtrgthrt" localSheetId="1">{"TAB1",#N/A,TRUE,"GENERAL";"TAB2",#N/A,TRUE,"GENERAL";"TAB3",#N/A,TRUE,"GENERAL";"TAB4",#N/A,TRUE,"GENERAL";"TAB5",#N/A,TRUE,"GENERAL"}</definedName>
    <definedName name="egtrgthrt">{"TAB1",#N/A,TRUE,"GENERAL";"TAB2",#N/A,TRUE,"GENERAL";"TAB3",#N/A,TRUE,"GENERAL";"TAB4",#N/A,TRUE,"GENERAL";"TAB5",#N/A,TRUE,"GENERAL"}</definedName>
    <definedName name="emanto" localSheetId="2">!#REF!</definedName>
    <definedName name="emanto">!#REF!</definedName>
    <definedName name="EMULSIONRL" localSheetId="2">!#REF!</definedName>
    <definedName name="EMULSIONRL">!#REF!</definedName>
    <definedName name="ent_financiadoras">[3]Entidades_Financiadoras!$A$1:$A$1414</definedName>
    <definedName name="EQMENOR" localSheetId="2">!#REF!</definedName>
    <definedName name="EQMENOR">!#REF!</definedName>
    <definedName name="EQUI">[8]EQUIPO!$B$2:$B$36</definedName>
    <definedName name="equipo" localSheetId="2">!#REF!</definedName>
    <definedName name="equipo">!#REF!</definedName>
    <definedName name="EQUIPO_1">[8]EQUIPO!$B$2:$D$36</definedName>
    <definedName name="eqw" localSheetId="2">{"via1",#N/A,TRUE,"general";"via2",#N/A,TRUE,"general";"via3",#N/A,TRUE,"general"}</definedName>
    <definedName name="eqw" localSheetId="0">{"via1",#N/A,TRUE,"general";"via2",#N/A,TRUE,"general";"via3",#N/A,TRUE,"general"}</definedName>
    <definedName name="eqw" localSheetId="12">{"via1",#N/A,TRUE,"general";"via2",#N/A,TRUE,"general";"via3",#N/A,TRUE,"general"}</definedName>
    <definedName name="eqw" localSheetId="1">{"via1",#N/A,TRUE,"general";"via2",#N/A,TRUE,"general";"via3",#N/A,TRUE,"general"}</definedName>
    <definedName name="eqw">{"via1",#N/A,TRUE,"general";"via2",#N/A,TRUE,"general";"via3",#N/A,TRUE,"general"}</definedName>
    <definedName name="erg" localSheetId="2">{"TAB1",#N/A,TRUE,"GENERAL";"TAB2",#N/A,TRUE,"GENERAL";"TAB3",#N/A,TRUE,"GENERAL";"TAB4",#N/A,TRUE,"GENERAL";"TAB5",#N/A,TRUE,"GENERAL"}</definedName>
    <definedName name="erg" localSheetId="0">{"TAB1",#N/A,TRUE,"GENERAL";"TAB2",#N/A,TRUE,"GENERAL";"TAB3",#N/A,TRUE,"GENERAL";"TAB4",#N/A,TRUE,"GENERAL";"TAB5",#N/A,TRUE,"GENERAL"}</definedName>
    <definedName name="erg" localSheetId="12">{"TAB1",#N/A,TRUE,"GENERAL";"TAB2",#N/A,TRUE,"GENERAL";"TAB3",#N/A,TRUE,"GENERAL";"TAB4",#N/A,TRUE,"GENERAL";"TAB5",#N/A,TRUE,"GENERAL"}</definedName>
    <definedName name="erg" localSheetId="1">{"TAB1",#N/A,TRUE,"GENERAL";"TAB2",#N/A,TRUE,"GENERAL";"TAB3",#N/A,TRUE,"GENERAL";"TAB4",#N/A,TRUE,"GENERAL";"TAB5",#N/A,TRUE,"GENERAL"}</definedName>
    <definedName name="erg">{"TAB1",#N/A,TRUE,"GENERAL";"TAB2",#N/A,TRUE,"GENERAL";"TAB3",#N/A,TRUE,"GENERAL";"TAB4",#N/A,TRUE,"GENERAL";"TAB5",#N/A,TRUE,"GENERAL"}</definedName>
    <definedName name="erger" localSheetId="2">{"via1",#N/A,TRUE,"general";"via2",#N/A,TRUE,"general";"via3",#N/A,TRUE,"general"}</definedName>
    <definedName name="erger" localSheetId="0">{"via1",#N/A,TRUE,"general";"via2",#N/A,TRUE,"general";"via3",#N/A,TRUE,"general"}</definedName>
    <definedName name="erger" localSheetId="12">{"via1",#N/A,TRUE,"general";"via2",#N/A,TRUE,"general";"via3",#N/A,TRUE,"general"}</definedName>
    <definedName name="erger" localSheetId="1">{"via1",#N/A,TRUE,"general";"via2",#N/A,TRUE,"general";"via3",#N/A,TRUE,"general"}</definedName>
    <definedName name="erger">{"via1",#N/A,TRUE,"general";"via2",#N/A,TRUE,"general";"via3",#N/A,TRUE,"general"}</definedName>
    <definedName name="ergerg" localSheetId="2">{"via1",#N/A,TRUE,"general";"via2",#N/A,TRUE,"general";"via3",#N/A,TRUE,"general"}</definedName>
    <definedName name="ergerg" localSheetId="0">{"via1",#N/A,TRUE,"general";"via2",#N/A,TRUE,"general";"via3",#N/A,TRUE,"general"}</definedName>
    <definedName name="ergerg" localSheetId="12">{"via1",#N/A,TRUE,"general";"via2",#N/A,TRUE,"general";"via3",#N/A,TRUE,"general"}</definedName>
    <definedName name="ergerg" localSheetId="1">{"via1",#N/A,TRUE,"general";"via2",#N/A,TRUE,"general";"via3",#N/A,TRUE,"general"}</definedName>
    <definedName name="ergerg">{"via1",#N/A,TRUE,"general";"via2",#N/A,TRUE,"general";"via3",#N/A,TRUE,"general"}</definedName>
    <definedName name="ergfegr" localSheetId="2">{"via1",#N/A,TRUE,"general";"via2",#N/A,TRUE,"general";"via3",#N/A,TRUE,"general"}</definedName>
    <definedName name="ergfegr" localSheetId="0">{"via1",#N/A,TRUE,"general";"via2",#N/A,TRUE,"general";"via3",#N/A,TRUE,"general"}</definedName>
    <definedName name="ergfegr" localSheetId="12">{"via1",#N/A,TRUE,"general";"via2",#N/A,TRUE,"general";"via3",#N/A,TRUE,"general"}</definedName>
    <definedName name="ergfegr" localSheetId="1">{"via1",#N/A,TRUE,"general";"via2",#N/A,TRUE,"general";"via3",#N/A,TRUE,"general"}</definedName>
    <definedName name="ergfegr">{"via1",#N/A,TRUE,"general";"via2",#N/A,TRUE,"general";"via3",#N/A,TRUE,"general"}</definedName>
    <definedName name="ergge" localSheetId="2">{"TAB1",#N/A,TRUE,"GENERAL";"TAB2",#N/A,TRUE,"GENERAL";"TAB3",#N/A,TRUE,"GENERAL";"TAB4",#N/A,TRUE,"GENERAL";"TAB5",#N/A,TRUE,"GENERAL"}</definedName>
    <definedName name="ergge" localSheetId="0">{"TAB1",#N/A,TRUE,"GENERAL";"TAB2",#N/A,TRUE,"GENERAL";"TAB3",#N/A,TRUE,"GENERAL";"TAB4",#N/A,TRUE,"GENERAL";"TAB5",#N/A,TRUE,"GENERAL"}</definedName>
    <definedName name="ergge" localSheetId="12">{"TAB1",#N/A,TRUE,"GENERAL";"TAB2",#N/A,TRUE,"GENERAL";"TAB3",#N/A,TRUE,"GENERAL";"TAB4",#N/A,TRUE,"GENERAL";"TAB5",#N/A,TRUE,"GENERAL"}</definedName>
    <definedName name="ergge" localSheetId="1">{"TAB1",#N/A,TRUE,"GENERAL";"TAB2",#N/A,TRUE,"GENERAL";"TAB3",#N/A,TRUE,"GENERAL";"TAB4",#N/A,TRUE,"GENERAL";"TAB5",#N/A,TRUE,"GENERAL"}</definedName>
    <definedName name="ergge">{"TAB1",#N/A,TRUE,"GENERAL";"TAB2",#N/A,TRUE,"GENERAL";"TAB3",#N/A,TRUE,"GENERAL";"TAB4",#N/A,TRUE,"GENERAL";"TAB5",#N/A,TRUE,"GENERAL"}</definedName>
    <definedName name="erggewg" localSheetId="2">{"via1",#N/A,TRUE,"general";"via2",#N/A,TRUE,"general";"via3",#N/A,TRUE,"general"}</definedName>
    <definedName name="erggewg" localSheetId="0">{"via1",#N/A,TRUE,"general";"via2",#N/A,TRUE,"general";"via3",#N/A,TRUE,"general"}</definedName>
    <definedName name="erggewg" localSheetId="12">{"via1",#N/A,TRUE,"general";"via2",#N/A,TRUE,"general";"via3",#N/A,TRUE,"general"}</definedName>
    <definedName name="erggewg" localSheetId="1">{"via1",#N/A,TRUE,"general";"via2",#N/A,TRUE,"general";"via3",#N/A,TRUE,"general"}</definedName>
    <definedName name="erggewg">{"via1",#N/A,TRUE,"general";"via2",#N/A,TRUE,"general";"via3",#N/A,TRUE,"general"}</definedName>
    <definedName name="ergreg" localSheetId="2">{"TAB1",#N/A,TRUE,"GENERAL";"TAB2",#N/A,TRUE,"GENERAL";"TAB3",#N/A,TRUE,"GENERAL";"TAB4",#N/A,TRUE,"GENERAL";"TAB5",#N/A,TRUE,"GENERAL"}</definedName>
    <definedName name="ergreg" localSheetId="0">{"TAB1",#N/A,TRUE,"GENERAL";"TAB2",#N/A,TRUE,"GENERAL";"TAB3",#N/A,TRUE,"GENERAL";"TAB4",#N/A,TRUE,"GENERAL";"TAB5",#N/A,TRUE,"GENERAL"}</definedName>
    <definedName name="ergreg" localSheetId="12">{"TAB1",#N/A,TRUE,"GENERAL";"TAB2",#N/A,TRUE,"GENERAL";"TAB3",#N/A,TRUE,"GENERAL";"TAB4",#N/A,TRUE,"GENERAL";"TAB5",#N/A,TRUE,"GENERAL"}</definedName>
    <definedName name="ergreg" localSheetId="1">{"TAB1",#N/A,TRUE,"GENERAL";"TAB2",#N/A,TRUE,"GENERAL";"TAB3",#N/A,TRUE,"GENERAL";"TAB4",#N/A,TRUE,"GENERAL";"TAB5",#N/A,TRUE,"GENERAL"}</definedName>
    <definedName name="ergreg">{"TAB1",#N/A,TRUE,"GENERAL";"TAB2",#N/A,TRUE,"GENERAL";"TAB3",#N/A,TRUE,"GENERAL";"TAB4",#N/A,TRUE,"GENERAL";"TAB5",#N/A,TRUE,"GENERAL"}</definedName>
    <definedName name="ergregerg" localSheetId="2">{"via1",#N/A,TRUE,"general";"via2",#N/A,TRUE,"general";"via3",#N/A,TRUE,"general"}</definedName>
    <definedName name="ergregerg" localSheetId="0">{"via1",#N/A,TRUE,"general";"via2",#N/A,TRUE,"general";"via3",#N/A,TRUE,"general"}</definedName>
    <definedName name="ergregerg" localSheetId="12">{"via1",#N/A,TRUE,"general";"via2",#N/A,TRUE,"general";"via3",#N/A,TRUE,"general"}</definedName>
    <definedName name="ergregerg" localSheetId="1">{"via1",#N/A,TRUE,"general";"via2",#N/A,TRUE,"general";"via3",#N/A,TRUE,"general"}</definedName>
    <definedName name="ergregerg">{"via1",#N/A,TRUE,"general";"via2",#N/A,TRUE,"general";"via3",#N/A,TRUE,"general"}</definedName>
    <definedName name="ergrg" localSheetId="2">{"TAB1",#N/A,TRUE,"GENERAL";"TAB2",#N/A,TRUE,"GENERAL";"TAB3",#N/A,TRUE,"GENERAL";"TAB4",#N/A,TRUE,"GENERAL";"TAB5",#N/A,TRUE,"GENERAL"}</definedName>
    <definedName name="ergrg" localSheetId="0">{"TAB1",#N/A,TRUE,"GENERAL";"TAB2",#N/A,TRUE,"GENERAL";"TAB3",#N/A,TRUE,"GENERAL";"TAB4",#N/A,TRUE,"GENERAL";"TAB5",#N/A,TRUE,"GENERAL"}</definedName>
    <definedName name="ergrg" localSheetId="12">{"TAB1",#N/A,TRUE,"GENERAL";"TAB2",#N/A,TRUE,"GENERAL";"TAB3",#N/A,TRUE,"GENERAL";"TAB4",#N/A,TRUE,"GENERAL";"TAB5",#N/A,TRUE,"GENERAL"}</definedName>
    <definedName name="ergrg" localSheetId="1">{"TAB1",#N/A,TRUE,"GENERAL";"TAB2",#N/A,TRUE,"GENERAL";"TAB3",#N/A,TRUE,"GENERAL";"TAB4",#N/A,TRUE,"GENERAL";"TAB5",#N/A,TRUE,"GENERAL"}</definedName>
    <definedName name="ergrg">{"TAB1",#N/A,TRUE,"GENERAL";"TAB2",#N/A,TRUE,"GENERAL";"TAB3",#N/A,TRUE,"GENERAL";"TAB4",#N/A,TRUE,"GENERAL";"TAB5",#N/A,TRUE,"GENERAL"}</definedName>
    <definedName name="ergweg" localSheetId="2">{"TAB1",#N/A,TRUE,"GENERAL";"TAB2",#N/A,TRUE,"GENERAL";"TAB3",#N/A,TRUE,"GENERAL";"TAB4",#N/A,TRUE,"GENERAL";"TAB5",#N/A,TRUE,"GENERAL"}</definedName>
    <definedName name="ergweg" localSheetId="0">{"TAB1",#N/A,TRUE,"GENERAL";"TAB2",#N/A,TRUE,"GENERAL";"TAB3",#N/A,TRUE,"GENERAL";"TAB4",#N/A,TRUE,"GENERAL";"TAB5",#N/A,TRUE,"GENERAL"}</definedName>
    <definedName name="ergweg" localSheetId="12">{"TAB1",#N/A,TRUE,"GENERAL";"TAB2",#N/A,TRUE,"GENERAL";"TAB3",#N/A,TRUE,"GENERAL";"TAB4",#N/A,TRUE,"GENERAL";"TAB5",#N/A,TRUE,"GENERAL"}</definedName>
    <definedName name="ergweg" localSheetId="1">{"TAB1",#N/A,TRUE,"GENERAL";"TAB2",#N/A,TRUE,"GENERAL";"TAB3",#N/A,TRUE,"GENERAL";"TAB4",#N/A,TRUE,"GENERAL";"TAB5",#N/A,TRUE,"GENERAL"}</definedName>
    <definedName name="ergweg">{"TAB1",#N/A,TRUE,"GENERAL";"TAB2",#N/A,TRUE,"GENERAL";"TAB3",#N/A,TRUE,"GENERAL";"TAB4",#N/A,TRUE,"GENERAL";"TAB5",#N/A,TRUE,"GENERAL"}</definedName>
    <definedName name="ergwreg" localSheetId="2">{"via1",#N/A,TRUE,"general";"via2",#N/A,TRUE,"general";"via3",#N/A,TRUE,"general"}</definedName>
    <definedName name="ergwreg" localSheetId="0">{"via1",#N/A,TRUE,"general";"via2",#N/A,TRUE,"general";"via3",#N/A,TRUE,"general"}</definedName>
    <definedName name="ergwreg" localSheetId="12">{"via1",#N/A,TRUE,"general";"via2",#N/A,TRUE,"general";"via3",#N/A,TRUE,"general"}</definedName>
    <definedName name="ergwreg" localSheetId="1">{"via1",#N/A,TRUE,"general";"via2",#N/A,TRUE,"general";"via3",#N/A,TRUE,"general"}</definedName>
    <definedName name="ergwreg">{"via1",#N/A,TRUE,"general";"via2",#N/A,TRUE,"general";"via3",#N/A,TRUE,"general"}</definedName>
    <definedName name="erheyh" localSheetId="2">{"TAB1",#N/A,TRUE,"GENERAL";"TAB2",#N/A,TRUE,"GENERAL";"TAB3",#N/A,TRUE,"GENERAL";"TAB4",#N/A,TRUE,"GENERAL";"TAB5",#N/A,TRUE,"GENERAL"}</definedName>
    <definedName name="erheyh" localSheetId="0">{"TAB1",#N/A,TRUE,"GENERAL";"TAB2",#N/A,TRUE,"GENERAL";"TAB3",#N/A,TRUE,"GENERAL";"TAB4",#N/A,TRUE,"GENERAL";"TAB5",#N/A,TRUE,"GENERAL"}</definedName>
    <definedName name="erheyh" localSheetId="12">{"TAB1",#N/A,TRUE,"GENERAL";"TAB2",#N/A,TRUE,"GENERAL";"TAB3",#N/A,TRUE,"GENERAL";"TAB4",#N/A,TRUE,"GENERAL";"TAB5",#N/A,TRUE,"GENERAL"}</definedName>
    <definedName name="erheyh" localSheetId="1">{"TAB1",#N/A,TRUE,"GENERAL";"TAB2",#N/A,TRUE,"GENERAL";"TAB3",#N/A,TRUE,"GENERAL";"TAB4",#N/A,TRUE,"GENERAL";"TAB5",#N/A,TRUE,"GENERAL"}</definedName>
    <definedName name="erheyh">{"TAB1",#N/A,TRUE,"GENERAL";"TAB2",#N/A,TRUE,"GENERAL";"TAB3",#N/A,TRUE,"GENERAL";"TAB4",#N/A,TRUE,"GENERAL";"TAB5",#N/A,TRUE,"GENERAL"}</definedName>
    <definedName name="err" localSheetId="2">{"TAB1",#N/A,TRUE,"GENERAL";"TAB2",#N/A,TRUE,"GENERAL";"TAB3",#N/A,TRUE,"GENERAL";"TAB4",#N/A,TRUE,"GENERAL";"TAB5",#N/A,TRUE,"GENERAL"}</definedName>
    <definedName name="err" localSheetId="0">{"TAB1",#N/A,TRUE,"GENERAL";"TAB2",#N/A,TRUE,"GENERAL";"TAB3",#N/A,TRUE,"GENERAL";"TAB4",#N/A,TRUE,"GENERAL";"TAB5",#N/A,TRUE,"GENERAL"}</definedName>
    <definedName name="err" localSheetId="12">{"TAB1",#N/A,TRUE,"GENERAL";"TAB2",#N/A,TRUE,"GENERAL";"TAB3",#N/A,TRUE,"GENERAL";"TAB4",#N/A,TRUE,"GENERAL";"TAB5",#N/A,TRUE,"GENERAL"}</definedName>
    <definedName name="err" localSheetId="1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t" localSheetId="2">{"via1",#N/A,TRUE,"general";"via2",#N/A,TRUE,"general";"via3",#N/A,TRUE,"general"}</definedName>
    <definedName name="ert" localSheetId="0">{"via1",#N/A,TRUE,"general";"via2",#N/A,TRUE,"general";"via3",#N/A,TRUE,"general"}</definedName>
    <definedName name="ert" localSheetId="12">{"via1",#N/A,TRUE,"general";"via2",#N/A,TRUE,"general";"via3",#N/A,TRUE,"general"}</definedName>
    <definedName name="ert" localSheetId="1">{"via1",#N/A,TRUE,"general";"via2",#N/A,TRUE,"general";"via3",#N/A,TRUE,"general"}</definedName>
    <definedName name="ert">{"via1",#N/A,TRUE,"general";"via2",#N/A,TRUE,"general";"via3",#N/A,TRUE,"general"}</definedName>
    <definedName name="erte" localSheetId="2">{"via1",#N/A,TRUE,"general";"via2",#N/A,TRUE,"general";"via3",#N/A,TRUE,"general"}</definedName>
    <definedName name="erte" localSheetId="0">{"via1",#N/A,TRUE,"general";"via2",#N/A,TRUE,"general";"via3",#N/A,TRUE,"general"}</definedName>
    <definedName name="erte" localSheetId="12">{"via1",#N/A,TRUE,"general";"via2",#N/A,TRUE,"general";"via3",#N/A,TRUE,"general"}</definedName>
    <definedName name="erte" localSheetId="1">{"via1",#N/A,TRUE,"general";"via2",#N/A,TRUE,"general";"via3",#N/A,TRUE,"general"}</definedName>
    <definedName name="erte">{"via1",#N/A,TRUE,"general";"via2",#N/A,TRUE,"general";"via3",#N/A,TRUE,"general"}</definedName>
    <definedName name="erter" localSheetId="2">{"TAB1",#N/A,TRUE,"GENERAL";"TAB2",#N/A,TRUE,"GENERAL";"TAB3",#N/A,TRUE,"GENERAL";"TAB4",#N/A,TRUE,"GENERAL";"TAB5",#N/A,TRUE,"GENERAL"}</definedName>
    <definedName name="erter" localSheetId="0">{"TAB1",#N/A,TRUE,"GENERAL";"TAB2",#N/A,TRUE,"GENERAL";"TAB3",#N/A,TRUE,"GENERAL";"TAB4",#N/A,TRUE,"GENERAL";"TAB5",#N/A,TRUE,"GENERAL"}</definedName>
    <definedName name="erter" localSheetId="12">{"TAB1",#N/A,TRUE,"GENERAL";"TAB2",#N/A,TRUE,"GENERAL";"TAB3",#N/A,TRUE,"GENERAL";"TAB4",#N/A,TRUE,"GENERAL";"TAB5",#N/A,TRUE,"GENERAL"}</definedName>
    <definedName name="erter" localSheetId="1">{"TAB1",#N/A,TRUE,"GENERAL";"TAB2",#N/A,TRUE,"GENERAL";"TAB3",#N/A,TRUE,"GENERAL";"TAB4",#N/A,TRUE,"GENERAL";"TAB5",#N/A,TRUE,"GENERAL"}</definedName>
    <definedName name="erter">{"TAB1",#N/A,TRUE,"GENERAL";"TAB2",#N/A,TRUE,"GENERAL";"TAB3",#N/A,TRUE,"GENERAL";"TAB4",#N/A,TRUE,"GENERAL";"TAB5",#N/A,TRUE,"GENERAL"}</definedName>
    <definedName name="ertert" localSheetId="2">{"via1",#N/A,TRUE,"general";"via2",#N/A,TRUE,"general";"via3",#N/A,TRUE,"general"}</definedName>
    <definedName name="ertert" localSheetId="0">{"via1",#N/A,TRUE,"general";"via2",#N/A,TRUE,"general";"via3",#N/A,TRUE,"general"}</definedName>
    <definedName name="ertert" localSheetId="12">{"via1",#N/A,TRUE,"general";"via2",#N/A,TRUE,"general";"via3",#N/A,TRUE,"general"}</definedName>
    <definedName name="ertert" localSheetId="1">{"via1",#N/A,TRUE,"general";"via2",#N/A,TRUE,"general";"via3",#N/A,TRUE,"general"}</definedName>
    <definedName name="ertert">{"via1",#N/A,TRUE,"general";"via2",#N/A,TRUE,"general";"via3",#N/A,TRUE,"general"}</definedName>
    <definedName name="ertgyhik" localSheetId="2">{"TAB1",#N/A,TRUE,"GENERAL";"TAB2",#N/A,TRUE,"GENERAL";"TAB3",#N/A,TRUE,"GENERAL";"TAB4",#N/A,TRUE,"GENERAL";"TAB5",#N/A,TRUE,"GENERAL"}</definedName>
    <definedName name="ertgyhik" localSheetId="0">{"TAB1",#N/A,TRUE,"GENERAL";"TAB2",#N/A,TRUE,"GENERAL";"TAB3",#N/A,TRUE,"GENERAL";"TAB4",#N/A,TRUE,"GENERAL";"TAB5",#N/A,TRUE,"GENERAL"}</definedName>
    <definedName name="ertgyhik" localSheetId="12">{"TAB1",#N/A,TRUE,"GENERAL";"TAB2",#N/A,TRUE,"GENERAL";"TAB3",#N/A,TRUE,"GENERAL";"TAB4",#N/A,TRUE,"GENERAL";"TAB5",#N/A,TRUE,"GENERAL"}</definedName>
    <definedName name="ertgyhik" localSheetId="1">{"TAB1",#N/A,TRUE,"GENERAL";"TAB2",#N/A,TRUE,"GENERAL";"TAB3",#N/A,TRUE,"GENERAL";"TAB4",#N/A,TRUE,"GENERAL";"TAB5",#N/A,TRUE,"GENERAL"}</definedName>
    <definedName name="ertgyhik">{"TAB1",#N/A,TRUE,"GENERAL";"TAB2",#N/A,TRUE,"GENERAL";"TAB3",#N/A,TRUE,"GENERAL";"TAB4",#N/A,TRUE,"GENERAL";"TAB5",#N/A,TRUE,"GENERAL"}</definedName>
    <definedName name="ERTRE" localSheetId="2">!#REF!</definedName>
    <definedName name="ERTRE">!#REF!</definedName>
    <definedName name="ertreb" localSheetId="2">{"via1",#N/A,TRUE,"general";"via2",#N/A,TRUE,"general";"via3",#N/A,TRUE,"general"}</definedName>
    <definedName name="ertreb" localSheetId="0">{"via1",#N/A,TRUE,"general";"via2",#N/A,TRUE,"general";"via3",#N/A,TRUE,"general"}</definedName>
    <definedName name="ertreb" localSheetId="12">{"via1",#N/A,TRUE,"general";"via2",#N/A,TRUE,"general";"via3",#N/A,TRUE,"general"}</definedName>
    <definedName name="ertreb" localSheetId="1">{"via1",#N/A,TRUE,"general";"via2",#N/A,TRUE,"general";"via3",#N/A,TRUE,"general"}</definedName>
    <definedName name="ertreb">{"via1",#N/A,TRUE,"general";"via2",#N/A,TRUE,"general";"via3",#N/A,TRUE,"general"}</definedName>
    <definedName name="ertret" localSheetId="2">{"TAB1",#N/A,TRUE,"GENERAL";"TAB2",#N/A,TRUE,"GENERAL";"TAB3",#N/A,TRUE,"GENERAL";"TAB4",#N/A,TRUE,"GENERAL";"TAB5",#N/A,TRUE,"GENERAL"}</definedName>
    <definedName name="ertret" localSheetId="0">{"TAB1",#N/A,TRUE,"GENERAL";"TAB2",#N/A,TRUE,"GENERAL";"TAB3",#N/A,TRUE,"GENERAL";"TAB4",#N/A,TRUE,"GENERAL";"TAB5",#N/A,TRUE,"GENERAL"}</definedName>
    <definedName name="ertret" localSheetId="12">{"TAB1",#N/A,TRUE,"GENERAL";"TAB2",#N/A,TRUE,"GENERAL";"TAB3",#N/A,TRUE,"GENERAL";"TAB4",#N/A,TRUE,"GENERAL";"TAB5",#N/A,TRUE,"GENERAL"}</definedName>
    <definedName name="ertret" localSheetId="1">{"TAB1",#N/A,TRUE,"GENERAL";"TAB2",#N/A,TRUE,"GENERAL";"TAB3",#N/A,TRUE,"GENERAL";"TAB4",#N/A,TRUE,"GENERAL";"TAB5",#N/A,TRUE,"GENERAL"}</definedName>
    <definedName name="ertret">{"TAB1",#N/A,TRUE,"GENERAL";"TAB2",#N/A,TRUE,"GENERAL";"TAB3",#N/A,TRUE,"GENERAL";"TAB4",#N/A,TRUE,"GENERAL";"TAB5",#N/A,TRUE,"GENERAL"}</definedName>
    <definedName name="erttret" localSheetId="2">{"via1",#N/A,TRUE,"general";"via2",#N/A,TRUE,"general";"via3",#N/A,TRUE,"general"}</definedName>
    <definedName name="erttret" localSheetId="0">{"via1",#N/A,TRUE,"general";"via2",#N/A,TRUE,"general";"via3",#N/A,TRUE,"general"}</definedName>
    <definedName name="erttret" localSheetId="12">{"via1",#N/A,TRUE,"general";"via2",#N/A,TRUE,"general";"via3",#N/A,TRUE,"general"}</definedName>
    <definedName name="erttret" localSheetId="1">{"via1",#N/A,TRUE,"general";"via2",#N/A,TRUE,"general";"via3",#N/A,TRUE,"general"}</definedName>
    <definedName name="erttret">{"via1",#N/A,TRUE,"general";"via2",#N/A,TRUE,"general";"via3",#N/A,TRUE,"general"}</definedName>
    <definedName name="ertuiy" localSheetId="2">{"via1",#N/A,TRUE,"general";"via2",#N/A,TRUE,"general";"via3",#N/A,TRUE,"general"}</definedName>
    <definedName name="ertuiy" localSheetId="0">{"via1",#N/A,TRUE,"general";"via2",#N/A,TRUE,"general";"via3",#N/A,TRUE,"general"}</definedName>
    <definedName name="ertuiy" localSheetId="12">{"via1",#N/A,TRUE,"general";"via2",#N/A,TRUE,"general";"via3",#N/A,TRUE,"general"}</definedName>
    <definedName name="ertuiy" localSheetId="1">{"via1",#N/A,TRUE,"general";"via2",#N/A,TRUE,"general";"via3",#N/A,TRUE,"general"}</definedName>
    <definedName name="ertuiy">{"via1",#N/A,TRUE,"general";"via2",#N/A,TRUE,"general";"via3",#N/A,TRUE,"general"}</definedName>
    <definedName name="ertwert" localSheetId="2">{"TAB1",#N/A,TRUE,"GENERAL";"TAB2",#N/A,TRUE,"GENERAL";"TAB3",#N/A,TRUE,"GENERAL";"TAB4",#N/A,TRUE,"GENERAL";"TAB5",#N/A,TRUE,"GENERAL"}</definedName>
    <definedName name="ertwert" localSheetId="0">{"TAB1",#N/A,TRUE,"GENERAL";"TAB2",#N/A,TRUE,"GENERAL";"TAB3",#N/A,TRUE,"GENERAL";"TAB4",#N/A,TRUE,"GENERAL";"TAB5",#N/A,TRUE,"GENERAL"}</definedName>
    <definedName name="ertwert" localSheetId="12">{"TAB1",#N/A,TRUE,"GENERAL";"TAB2",#N/A,TRUE,"GENERAL";"TAB3",#N/A,TRUE,"GENERAL";"TAB4",#N/A,TRUE,"GENERAL";"TAB5",#N/A,TRUE,"GENERAL"}</definedName>
    <definedName name="ertwert" localSheetId="1">{"TAB1",#N/A,TRUE,"GENERAL";"TAB2",#N/A,TRUE,"GENERAL";"TAB3",#N/A,TRUE,"GENERAL";"TAB4",#N/A,TRUE,"GENERAL";"TAB5",#N/A,TRUE,"GENERAL"}</definedName>
    <definedName name="ertwert">{"TAB1",#N/A,TRUE,"GENERAL";"TAB2",#N/A,TRUE,"GENERAL";"TAB3",#N/A,TRUE,"GENERAL";"TAB4",#N/A,TRUE,"GENERAL";"TAB5",#N/A,TRUE,"GENERAL"}</definedName>
    <definedName name="eru" localSheetId="2">{"TAB1",#N/A,TRUE,"GENERAL";"TAB2",#N/A,TRUE,"GENERAL";"TAB3",#N/A,TRUE,"GENERAL";"TAB4",#N/A,TRUE,"GENERAL";"TAB5",#N/A,TRUE,"GENERAL"}</definedName>
    <definedName name="eru" localSheetId="0">{"TAB1",#N/A,TRUE,"GENERAL";"TAB2",#N/A,TRUE,"GENERAL";"TAB3",#N/A,TRUE,"GENERAL";"TAB4",#N/A,TRUE,"GENERAL";"TAB5",#N/A,TRUE,"GENERAL"}</definedName>
    <definedName name="eru" localSheetId="12">{"TAB1",#N/A,TRUE,"GENERAL";"TAB2",#N/A,TRUE,"GENERAL";"TAB3",#N/A,TRUE,"GENERAL";"TAB4",#N/A,TRUE,"GENERAL";"TAB5",#N/A,TRUE,"GENERAL"}</definedName>
    <definedName name="eru" localSheetId="1">{"TAB1",#N/A,TRUE,"GENERAL";"TAB2",#N/A,TRUE,"GENERAL";"TAB3",#N/A,TRUE,"GENERAL";"TAB4",#N/A,TRUE,"GENERAL";"TAB5",#N/A,TRUE,"GENERAL"}</definedName>
    <definedName name="eru">{"TAB1",#N/A,TRUE,"GENERAL";"TAB2",#N/A,TRUE,"GENERAL";"TAB3",#N/A,TRUE,"GENERAL";"TAB4",#N/A,TRUE,"GENERAL";"TAB5",#N/A,TRUE,"GENERAL"}</definedName>
    <definedName name="ERV" localSheetId="2">{"via1",#N/A,TRUE,"general";"via2",#N/A,TRUE,"general";"via3",#N/A,TRUE,"general"}</definedName>
    <definedName name="ERV" localSheetId="0">{"via1",#N/A,TRUE,"general";"via2",#N/A,TRUE,"general";"via3",#N/A,TRUE,"general"}</definedName>
    <definedName name="ERV" localSheetId="12">{"via1",#N/A,TRUE,"general";"via2",#N/A,TRUE,"general";"via3",#N/A,TRUE,"general"}</definedName>
    <definedName name="ERV" localSheetId="1">{"via1",#N/A,TRUE,"general";"via2",#N/A,TRUE,"general";"via3",#N/A,TRUE,"general"}</definedName>
    <definedName name="ERV">{"via1",#N/A,TRUE,"general";"via2",#N/A,TRUE,"general";"via3",#N/A,TRUE,"general"}</definedName>
    <definedName name="erware" localSheetId="2">{"via1",#N/A,TRUE,"general";"via2",#N/A,TRUE,"general";"via3",#N/A,TRUE,"general"}</definedName>
    <definedName name="erware" localSheetId="0">{"via1",#N/A,TRUE,"general";"via2",#N/A,TRUE,"general";"via3",#N/A,TRUE,"general"}</definedName>
    <definedName name="erware" localSheetId="12">{"via1",#N/A,TRUE,"general";"via2",#N/A,TRUE,"general";"via3",#N/A,TRUE,"general"}</definedName>
    <definedName name="erware" localSheetId="1">{"via1",#N/A,TRUE,"general";"via2",#N/A,TRUE,"general";"via3",#N/A,TRUE,"general"}</definedName>
    <definedName name="erware">{"via1",#N/A,TRUE,"general";"via2",#N/A,TRUE,"general";"via3",#N/A,TRUE,"general"}</definedName>
    <definedName name="ERWER" localSheetId="2">{"via1",#N/A,TRUE,"general";"via2",#N/A,TRUE,"general";"via3",#N/A,TRUE,"general"}</definedName>
    <definedName name="ERWER" localSheetId="0">{"via1",#N/A,TRUE,"general";"via2",#N/A,TRUE,"general";"via3",#N/A,TRUE,"general"}</definedName>
    <definedName name="ERWER" localSheetId="12">{"via1",#N/A,TRUE,"general";"via2",#N/A,TRUE,"general";"via3",#N/A,TRUE,"general"}</definedName>
    <definedName name="ERWER" localSheetId="1">{"via1",#N/A,TRUE,"general";"via2",#N/A,TRUE,"general";"via3",#N/A,TRUE,"general"}</definedName>
    <definedName name="ERWER">{"via1",#N/A,TRUE,"general";"via2",#N/A,TRUE,"general";"via3",#N/A,TRUE,"general"}</definedName>
    <definedName name="erwertd" localSheetId="2">{"TAB1",#N/A,TRUE,"GENERAL";"TAB2",#N/A,TRUE,"GENERAL";"TAB3",#N/A,TRUE,"GENERAL";"TAB4",#N/A,TRUE,"GENERAL";"TAB5",#N/A,TRUE,"GENERAL"}</definedName>
    <definedName name="erwertd" localSheetId="0">{"TAB1",#N/A,TRUE,"GENERAL";"TAB2",#N/A,TRUE,"GENERAL";"TAB3",#N/A,TRUE,"GENERAL";"TAB4",#N/A,TRUE,"GENERAL";"TAB5",#N/A,TRUE,"GENERAL"}</definedName>
    <definedName name="erwertd" localSheetId="12">{"TAB1",#N/A,TRUE,"GENERAL";"TAB2",#N/A,TRUE,"GENERAL";"TAB3",#N/A,TRUE,"GENERAL";"TAB4",#N/A,TRUE,"GENERAL";"TAB5",#N/A,TRUE,"GENERAL"}</definedName>
    <definedName name="erwertd" localSheetId="1">{"TAB1",#N/A,TRUE,"GENERAL";"TAB2",#N/A,TRUE,"GENERAL";"TAB3",#N/A,TRUE,"GENERAL";"TAB4",#N/A,TRUE,"GENERAL";"TAB5",#N/A,TRUE,"GENERAL"}</definedName>
    <definedName name="erwertd">{"TAB1",#N/A,TRUE,"GENERAL";"TAB2",#N/A,TRUE,"GENERAL";"TAB3",#N/A,TRUE,"GENERAL";"TAB4",#N/A,TRUE,"GENERAL";"TAB5",#N/A,TRUE,"GENERAL"}</definedName>
    <definedName name="erwr" localSheetId="2">{"TAB1",#N/A,TRUE,"GENERAL";"TAB2",#N/A,TRUE,"GENERAL";"TAB3",#N/A,TRUE,"GENERAL";"TAB4",#N/A,TRUE,"GENERAL";"TAB5",#N/A,TRUE,"GENERAL"}</definedName>
    <definedName name="erwr" localSheetId="0">{"TAB1",#N/A,TRUE,"GENERAL";"TAB2",#N/A,TRUE,"GENERAL";"TAB3",#N/A,TRUE,"GENERAL";"TAB4",#N/A,TRUE,"GENERAL";"TAB5",#N/A,TRUE,"GENERAL"}</definedName>
    <definedName name="erwr" localSheetId="12">{"TAB1",#N/A,TRUE,"GENERAL";"TAB2",#N/A,TRUE,"GENERAL";"TAB3",#N/A,TRUE,"GENERAL";"TAB4",#N/A,TRUE,"GENERAL";"TAB5",#N/A,TRUE,"GENERAL"}</definedName>
    <definedName name="erwr" localSheetId="1">{"TAB1",#N/A,TRUE,"GENERAL";"TAB2",#N/A,TRUE,"GENERAL";"TAB3",#N/A,TRUE,"GENERAL";"TAB4",#N/A,TRUE,"GENERAL";"TAB5",#N/A,TRUE,"GENERAL"}</definedName>
    <definedName name="erwr">{"TAB1",#N/A,TRUE,"GENERAL";"TAB2",#N/A,TRUE,"GENERAL";"TAB3",#N/A,TRUE,"GENERAL";"TAB4",#N/A,TRUE,"GENERAL";"TAB5",#N/A,TRUE,"GENERAL"}</definedName>
    <definedName name="ERWRL" localSheetId="2">{"via1",#N/A,TRUE,"general";"via2",#N/A,TRUE,"general";"via3",#N/A,TRUE,"general"}</definedName>
    <definedName name="ERWRL" localSheetId="0">{"via1",#N/A,TRUE,"general";"via2",#N/A,TRUE,"general";"via3",#N/A,TRUE,"general"}</definedName>
    <definedName name="ERWRL" localSheetId="12">{"via1",#N/A,TRUE,"general";"via2",#N/A,TRUE,"general";"via3",#N/A,TRUE,"general"}</definedName>
    <definedName name="ERWRL" localSheetId="1">{"via1",#N/A,TRUE,"general";"via2",#N/A,TRUE,"general";"via3",#N/A,TRUE,"general"}</definedName>
    <definedName name="ERWRL">{"via1",#N/A,TRUE,"general";"via2",#N/A,TRUE,"general";"via3",#N/A,TRUE,"general"}</definedName>
    <definedName name="ery" localSheetId="2">{"via1",#N/A,TRUE,"general";"via2",#N/A,TRUE,"general";"via3",#N/A,TRUE,"general"}</definedName>
    <definedName name="ery" localSheetId="0">{"via1",#N/A,TRUE,"general";"via2",#N/A,TRUE,"general";"via3",#N/A,TRUE,"general"}</definedName>
    <definedName name="ery" localSheetId="12">{"via1",#N/A,TRUE,"general";"via2",#N/A,TRUE,"general";"via3",#N/A,TRUE,"general"}</definedName>
    <definedName name="ery" localSheetId="1">{"via1",#N/A,TRUE,"general";"via2",#N/A,TRUE,"general";"via3",#N/A,TRUE,"general"}</definedName>
    <definedName name="ery">{"via1",#N/A,TRUE,"general";"via2",#N/A,TRUE,"general";"via3",#N/A,TRUE,"general"}</definedName>
    <definedName name="eryhd" localSheetId="2">{"via1",#N/A,TRUE,"general";"via2",#N/A,TRUE,"general";"via3",#N/A,TRUE,"general"}</definedName>
    <definedName name="eryhd" localSheetId="0">{"via1",#N/A,TRUE,"general";"via2",#N/A,TRUE,"general";"via3",#N/A,TRUE,"general"}</definedName>
    <definedName name="eryhd" localSheetId="12">{"via1",#N/A,TRUE,"general";"via2",#N/A,TRUE,"general";"via3",#N/A,TRUE,"general"}</definedName>
    <definedName name="eryhd" localSheetId="1">{"via1",#N/A,TRUE,"general";"via2",#N/A,TRUE,"general";"via3",#N/A,TRUE,"general"}</definedName>
    <definedName name="eryhd">{"via1",#N/A,TRUE,"general";"via2",#N/A,TRUE,"general";"via3",#N/A,TRUE,"general"}</definedName>
    <definedName name="eryhdf" localSheetId="2">{"TAB1",#N/A,TRUE,"GENERAL";"TAB2",#N/A,TRUE,"GENERAL";"TAB3",#N/A,TRUE,"GENERAL";"TAB4",#N/A,TRUE,"GENERAL";"TAB5",#N/A,TRUE,"GENERAL"}</definedName>
    <definedName name="eryhdf" localSheetId="0">{"TAB1",#N/A,TRUE,"GENERAL";"TAB2",#N/A,TRUE,"GENERAL";"TAB3",#N/A,TRUE,"GENERAL";"TAB4",#N/A,TRUE,"GENERAL";"TAB5",#N/A,TRUE,"GENERAL"}</definedName>
    <definedName name="eryhdf" localSheetId="12">{"TAB1",#N/A,TRUE,"GENERAL";"TAB2",#N/A,TRUE,"GENERAL";"TAB3",#N/A,TRUE,"GENERAL";"TAB4",#N/A,TRUE,"GENERAL";"TAB5",#N/A,TRUE,"GENERAL"}</definedName>
    <definedName name="eryhdf" localSheetId="1">{"TAB1",#N/A,TRUE,"GENERAL";"TAB2",#N/A,TRUE,"GENERAL";"TAB3",#N/A,TRUE,"GENERAL";"TAB4",#N/A,TRUE,"GENERAL";"TAB5",#N/A,TRUE,"GENERAL"}</definedName>
    <definedName name="eryhdf">{"TAB1",#N/A,TRUE,"GENERAL";"TAB2",#N/A,TRUE,"GENERAL";"TAB3",#N/A,TRUE,"GENERAL";"TAB4",#N/A,TRUE,"GENERAL";"TAB5",#N/A,TRUE,"GENERAL"}</definedName>
    <definedName name="eryhk" localSheetId="2">{"TAB1",#N/A,TRUE,"GENERAL";"TAB2",#N/A,TRUE,"GENERAL";"TAB3",#N/A,TRUE,"GENERAL";"TAB4",#N/A,TRUE,"GENERAL";"TAB5",#N/A,TRUE,"GENERAL"}</definedName>
    <definedName name="eryhk" localSheetId="0">{"TAB1",#N/A,TRUE,"GENERAL";"TAB2",#N/A,TRUE,"GENERAL";"TAB3",#N/A,TRUE,"GENERAL";"TAB4",#N/A,TRUE,"GENERAL";"TAB5",#N/A,TRUE,"GENERAL"}</definedName>
    <definedName name="eryhk" localSheetId="12">{"TAB1",#N/A,TRUE,"GENERAL";"TAB2",#N/A,TRUE,"GENERAL";"TAB3",#N/A,TRUE,"GENERAL";"TAB4",#N/A,TRUE,"GENERAL";"TAB5",#N/A,TRUE,"GENERAL"}</definedName>
    <definedName name="eryhk" localSheetId="1">{"TAB1",#N/A,TRUE,"GENERAL";"TAB2",#N/A,TRUE,"GENERAL";"TAB3",#N/A,TRUE,"GENERAL";"TAB4",#N/A,TRUE,"GENERAL";"TAB5",#N/A,TRUE,"GENERAL"}</definedName>
    <definedName name="eryhk">{"TAB1",#N/A,TRUE,"GENERAL";"TAB2",#N/A,TRUE,"GENERAL";"TAB3",#N/A,TRUE,"GENERAL";"TAB4",#N/A,TRUE,"GENERAL";"TAB5",#N/A,TRUE,"GENERAL"}</definedName>
    <definedName name="eryhrf" localSheetId="2">{"TAB1",#N/A,TRUE,"GENERAL";"TAB2",#N/A,TRUE,"GENERAL";"TAB3",#N/A,TRUE,"GENERAL";"TAB4",#N/A,TRUE,"GENERAL";"TAB5",#N/A,TRUE,"GENERAL"}</definedName>
    <definedName name="eryhrf" localSheetId="0">{"TAB1",#N/A,TRUE,"GENERAL";"TAB2",#N/A,TRUE,"GENERAL";"TAB3",#N/A,TRUE,"GENERAL";"TAB4",#N/A,TRUE,"GENERAL";"TAB5",#N/A,TRUE,"GENERAL"}</definedName>
    <definedName name="eryhrf" localSheetId="12">{"TAB1",#N/A,TRUE,"GENERAL";"TAB2",#N/A,TRUE,"GENERAL";"TAB3",#N/A,TRUE,"GENERAL";"TAB4",#N/A,TRUE,"GENERAL";"TAB5",#N/A,TRUE,"GENERAL"}</definedName>
    <definedName name="eryhrf" localSheetId="1">{"TAB1",#N/A,TRUE,"GENERAL";"TAB2",#N/A,TRUE,"GENERAL";"TAB3",#N/A,TRUE,"GENERAL";"TAB4",#N/A,TRUE,"GENERAL";"TAB5",#N/A,TRUE,"GENERAL"}</definedName>
    <definedName name="eryhrf">{"TAB1",#N/A,TRUE,"GENERAL";"TAB2",#N/A,TRUE,"GENERAL";"TAB3",#N/A,TRUE,"GENERAL";"TAB4",#N/A,TRUE,"GENERAL";"TAB5",#N/A,TRUE,"GENERAL"}</definedName>
    <definedName name="eryre" localSheetId="2">{"TAB1",#N/A,TRUE,"GENERAL";"TAB2",#N/A,TRUE,"GENERAL";"TAB3",#N/A,TRUE,"GENERAL";"TAB4",#N/A,TRUE,"GENERAL";"TAB5",#N/A,TRUE,"GENERAL"}</definedName>
    <definedName name="eryre" localSheetId="0">{"TAB1",#N/A,TRUE,"GENERAL";"TAB2",#N/A,TRUE,"GENERAL";"TAB3",#N/A,TRUE,"GENERAL";"TAB4",#N/A,TRUE,"GENERAL";"TAB5",#N/A,TRUE,"GENERAL"}</definedName>
    <definedName name="eryre" localSheetId="12">{"TAB1",#N/A,TRUE,"GENERAL";"TAB2",#N/A,TRUE,"GENERAL";"TAB3",#N/A,TRUE,"GENERAL";"TAB4",#N/A,TRUE,"GENERAL";"TAB5",#N/A,TRUE,"GENERAL"}</definedName>
    <definedName name="eryre" localSheetId="1">{"TAB1",#N/A,TRUE,"GENERAL";"TAB2",#N/A,TRUE,"GENERAL";"TAB3",#N/A,TRUE,"GENERAL";"TAB4",#N/A,TRUE,"GENERAL";"TAB5",#N/A,TRUE,"GENERAL"}</definedName>
    <definedName name="eryre">{"TAB1",#N/A,TRUE,"GENERAL";"TAB2",#N/A,TRUE,"GENERAL";"TAB3",#N/A,TRUE,"GENERAL";"TAB4",#N/A,TRUE,"GENERAL";"TAB5",#N/A,TRUE,"GENERAL"}</definedName>
    <definedName name="erytd" localSheetId="2">{"via1",#N/A,TRUE,"general";"via2",#N/A,TRUE,"general";"via3",#N/A,TRUE,"general"}</definedName>
    <definedName name="erytd" localSheetId="0">{"via1",#N/A,TRUE,"general";"via2",#N/A,TRUE,"general";"via3",#N/A,TRUE,"general"}</definedName>
    <definedName name="erytd" localSheetId="12">{"via1",#N/A,TRUE,"general";"via2",#N/A,TRUE,"general";"via3",#N/A,TRUE,"general"}</definedName>
    <definedName name="erytd" localSheetId="1">{"via1",#N/A,TRUE,"general";"via2",#N/A,TRUE,"general";"via3",#N/A,TRUE,"general"}</definedName>
    <definedName name="erytd">{"via1",#N/A,TRUE,"general";"via2",#N/A,TRUE,"general";"via3",#N/A,TRUE,"general"}</definedName>
    <definedName name="eryty" localSheetId="2">{"via1",#N/A,TRUE,"general";"via2",#N/A,TRUE,"general";"via3",#N/A,TRUE,"general"}</definedName>
    <definedName name="eryty" localSheetId="0">{"via1",#N/A,TRUE,"general";"via2",#N/A,TRUE,"general";"via3",#N/A,TRUE,"general"}</definedName>
    <definedName name="eryty" localSheetId="12">{"via1",#N/A,TRUE,"general";"via2",#N/A,TRUE,"general";"via3",#N/A,TRUE,"general"}</definedName>
    <definedName name="eryty" localSheetId="1">{"via1",#N/A,TRUE,"general";"via2",#N/A,TRUE,"general";"via3",#N/A,TRUE,"general"}</definedName>
    <definedName name="eryty">{"via1",#N/A,TRUE,"general";"via2",#N/A,TRUE,"general";"via3",#N/A,TRUE,"general"}</definedName>
    <definedName name="eryy" localSheetId="2">{"via1",#N/A,TRUE,"general";"via2",#N/A,TRUE,"general";"via3",#N/A,TRUE,"general"}</definedName>
    <definedName name="eryy" localSheetId="0">{"via1",#N/A,TRUE,"general";"via2",#N/A,TRUE,"general";"via3",#N/A,TRUE,"general"}</definedName>
    <definedName name="eryy" localSheetId="12">{"via1",#N/A,TRUE,"general";"via2",#N/A,TRUE,"general";"via3",#N/A,TRUE,"general"}</definedName>
    <definedName name="eryy" localSheetId="1">{"via1",#N/A,TRUE,"general";"via2",#N/A,TRUE,"general";"via3",#N/A,TRUE,"general"}</definedName>
    <definedName name="eryy">{"via1",#N/A,TRUE,"general";"via2",#N/A,TRUE,"general";"via3",#N/A,TRUE,"general"}</definedName>
    <definedName name="Esp_PC" localSheetId="2">!#REF!</definedName>
    <definedName name="Esp_PC">!#REF!</definedName>
    <definedName name="ESTRUC">[2]otros!$A$6:$A$1235</definedName>
    <definedName name="etertgg" localSheetId="2">{"via1",#N/A,TRUE,"general";"via2",#N/A,TRUE,"general";"via3",#N/A,TRUE,"general"}</definedName>
    <definedName name="etertgg" localSheetId="0">{"via1",#N/A,TRUE,"general";"via2",#N/A,TRUE,"general";"via3",#N/A,TRUE,"general"}</definedName>
    <definedName name="etertgg" localSheetId="12">{"via1",#N/A,TRUE,"general";"via2",#N/A,TRUE,"general";"via3",#N/A,TRUE,"general"}</definedName>
    <definedName name="etertgg" localSheetId="1">{"via1",#N/A,TRUE,"general";"via2",#N/A,TRUE,"general";"via3",#N/A,TRUE,"general"}</definedName>
    <definedName name="etertgg">{"via1",#N/A,TRUE,"general";"via2",#N/A,TRUE,"general";"via3",#N/A,TRUE,"general"}</definedName>
    <definedName name="etewt" localSheetId="2">{"TAB1",#N/A,TRUE,"GENERAL";"TAB2",#N/A,TRUE,"GENERAL";"TAB3",#N/A,TRUE,"GENERAL";"TAB4",#N/A,TRUE,"GENERAL";"TAB5",#N/A,TRUE,"GENERAL"}</definedName>
    <definedName name="etewt" localSheetId="0">{"TAB1",#N/A,TRUE,"GENERAL";"TAB2",#N/A,TRUE,"GENERAL";"TAB3",#N/A,TRUE,"GENERAL";"TAB4",#N/A,TRUE,"GENERAL";"TAB5",#N/A,TRUE,"GENERAL"}</definedName>
    <definedName name="etewt" localSheetId="12">{"TAB1",#N/A,TRUE,"GENERAL";"TAB2",#N/A,TRUE,"GENERAL";"TAB3",#N/A,TRUE,"GENERAL";"TAB4",#N/A,TRUE,"GENERAL";"TAB5",#N/A,TRUE,"GENERAL"}</definedName>
    <definedName name="etewt" localSheetId="1">{"TAB1",#N/A,TRUE,"GENERAL";"TAB2",#N/A,TRUE,"GENERAL";"TAB3",#N/A,TRUE,"GENERAL";"TAB4",#N/A,TRUE,"GENERAL";"TAB5",#N/A,TRUE,"GENERAL"}</definedName>
    <definedName name="etewt">{"TAB1",#N/A,TRUE,"GENERAL";"TAB2",#N/A,TRUE,"GENERAL";"TAB3",#N/A,TRUE,"GENERAL";"TAB4",#N/A,TRUE,"GENERAL";"TAB5",#N/A,TRUE,"GENERAL"}</definedName>
    <definedName name="etu" localSheetId="2">{"via1",#N/A,TRUE,"general";"via2",#N/A,TRUE,"general";"via3",#N/A,TRUE,"general"}</definedName>
    <definedName name="etu" localSheetId="0">{"via1",#N/A,TRUE,"general";"via2",#N/A,TRUE,"general";"via3",#N/A,TRUE,"general"}</definedName>
    <definedName name="etu" localSheetId="12">{"via1",#N/A,TRUE,"general";"via2",#N/A,TRUE,"general";"via3",#N/A,TRUE,"general"}</definedName>
    <definedName name="etu" localSheetId="1">{"via1",#N/A,TRUE,"general";"via2",#N/A,TRUE,"general";"via3",#N/A,TRUE,"general"}</definedName>
    <definedName name="etu">{"via1",#N/A,TRUE,"general";"via2",#N/A,TRUE,"general";"via3",#N/A,TRUE,"general"}</definedName>
    <definedName name="etueh" localSheetId="2">{"via1",#N/A,TRUE,"general";"via2",#N/A,TRUE,"general";"via3",#N/A,TRUE,"general"}</definedName>
    <definedName name="etueh" localSheetId="0">{"via1",#N/A,TRUE,"general";"via2",#N/A,TRUE,"general";"via3",#N/A,TRUE,"general"}</definedName>
    <definedName name="etueh" localSheetId="12">{"via1",#N/A,TRUE,"general";"via2",#N/A,TRUE,"general";"via3",#N/A,TRUE,"general"}</definedName>
    <definedName name="etueh" localSheetId="1">{"via1",#N/A,TRUE,"general";"via2",#N/A,TRUE,"general";"via3",#N/A,TRUE,"general"}</definedName>
    <definedName name="etueh">{"via1",#N/A,TRUE,"general";"via2",#N/A,TRUE,"general";"via3",#N/A,TRUE,"general"}</definedName>
    <definedName name="etyty" localSheetId="2">{"via1",#N/A,TRUE,"general";"via2",#N/A,TRUE,"general";"via3",#N/A,TRUE,"general"}</definedName>
    <definedName name="etyty" localSheetId="0">{"via1",#N/A,TRUE,"general";"via2",#N/A,TRUE,"general";"via3",#N/A,TRUE,"general"}</definedName>
    <definedName name="etyty" localSheetId="12">{"via1",#N/A,TRUE,"general";"via2",#N/A,TRUE,"general";"via3",#N/A,TRUE,"general"}</definedName>
    <definedName name="etyty" localSheetId="1">{"via1",#N/A,TRUE,"general";"via2",#N/A,TRUE,"general";"via3",#N/A,TRUE,"general"}</definedName>
    <definedName name="etyty">{"via1",#N/A,TRUE,"general";"via2",#N/A,TRUE,"general";"via3",#N/A,TRUE,"general"}</definedName>
    <definedName name="etyu" localSheetId="2">{"TAB1",#N/A,TRUE,"GENERAL";"TAB2",#N/A,TRUE,"GENERAL";"TAB3",#N/A,TRUE,"GENERAL";"TAB4",#N/A,TRUE,"GENERAL";"TAB5",#N/A,TRUE,"GENERAL"}</definedName>
    <definedName name="etyu" localSheetId="0">{"TAB1",#N/A,TRUE,"GENERAL";"TAB2",#N/A,TRUE,"GENERAL";"TAB3",#N/A,TRUE,"GENERAL";"TAB4",#N/A,TRUE,"GENERAL";"TAB5",#N/A,TRUE,"GENERAL"}</definedName>
    <definedName name="etyu" localSheetId="12">{"TAB1",#N/A,TRUE,"GENERAL";"TAB2",#N/A,TRUE,"GENERAL";"TAB3",#N/A,TRUE,"GENERAL";"TAB4",#N/A,TRUE,"GENERAL";"TAB5",#N/A,TRUE,"GENERAL"}</definedName>
    <definedName name="etyu" localSheetId="1">{"TAB1",#N/A,TRUE,"GENERAL";"TAB2",#N/A,TRUE,"GENERAL";"TAB3",#N/A,TRUE,"GENERAL";"TAB4",#N/A,TRUE,"GENERAL";"TAB5",#N/A,TRUE,"GENERAL"}</definedName>
    <definedName name="etyu">{"TAB1",#N/A,TRUE,"GENERAL";"TAB2",#N/A,TRUE,"GENERAL";"TAB3",#N/A,TRUE,"GENERAL";"TAB4",#N/A,TRUE,"GENERAL";"TAB5",#N/A,TRUE,"GENERAL"}</definedName>
    <definedName name="eu" localSheetId="2">{"via1",#N/A,TRUE,"general";"via2",#N/A,TRUE,"general";"via3",#N/A,TRUE,"general"}</definedName>
    <definedName name="eu" localSheetId="0">{"via1",#N/A,TRUE,"general";"via2",#N/A,TRUE,"general";"via3",#N/A,TRUE,"general"}</definedName>
    <definedName name="eu" localSheetId="12">{"via1",#N/A,TRUE,"general";"via2",#N/A,TRUE,"general";"via3",#N/A,TRUE,"general"}</definedName>
    <definedName name="eu" localSheetId="1">{"via1",#N/A,TRUE,"general";"via2",#N/A,TRUE,"general";"via3",#N/A,TRUE,"general"}</definedName>
    <definedName name="eu">{"via1",#N/A,TRUE,"general";"via2",#N/A,TRUE,"general";"via3",#N/A,TRUE,"general"}</definedName>
    <definedName name="eut" localSheetId="2">{"via1",#N/A,TRUE,"general";"via2",#N/A,TRUE,"general";"via3",#N/A,TRUE,"general"}</definedName>
    <definedName name="eut" localSheetId="0">{"via1",#N/A,TRUE,"general";"via2",#N/A,TRUE,"general";"via3",#N/A,TRUE,"general"}</definedName>
    <definedName name="eut" localSheetId="12">{"via1",#N/A,TRUE,"general";"via2",#N/A,TRUE,"general";"via3",#N/A,TRUE,"general"}</definedName>
    <definedName name="eut" localSheetId="1">{"via1",#N/A,TRUE,"general";"via2",#N/A,TRUE,"general";"via3",#N/A,TRUE,"general"}</definedName>
    <definedName name="eut">{"via1",#N/A,TRUE,"general";"via2",#N/A,TRUE,"general";"via3",#N/A,TRUE,"general"}</definedName>
    <definedName name="euyt" localSheetId="2">{"TAB1",#N/A,TRUE,"GENERAL";"TAB2",#N/A,TRUE,"GENERAL";"TAB3",#N/A,TRUE,"GENERAL";"TAB4",#N/A,TRUE,"GENERAL";"TAB5",#N/A,TRUE,"GENERAL"}</definedName>
    <definedName name="euyt" localSheetId="0">{"TAB1",#N/A,TRUE,"GENERAL";"TAB2",#N/A,TRUE,"GENERAL";"TAB3",#N/A,TRUE,"GENERAL";"TAB4",#N/A,TRUE,"GENERAL";"TAB5",#N/A,TRUE,"GENERAL"}</definedName>
    <definedName name="euyt" localSheetId="12">{"TAB1",#N/A,TRUE,"GENERAL";"TAB2",#N/A,TRUE,"GENERAL";"TAB3",#N/A,TRUE,"GENERAL";"TAB4",#N/A,TRUE,"GENERAL";"TAB5",#N/A,TRUE,"GENERAL"}</definedName>
    <definedName name="euyt" localSheetId="1">{"TAB1",#N/A,TRUE,"GENERAL";"TAB2",#N/A,TRUE,"GENERAL";"TAB3",#N/A,TRUE,"GENERAL";"TAB4",#N/A,TRUE,"GENERAL";"TAB5",#N/A,TRUE,"GENERAL"}</definedName>
    <definedName name="euyt">{"TAB1",#N/A,TRUE,"GENERAL";"TAB2",#N/A,TRUE,"GENERAL";"TAB3",#N/A,TRUE,"GENERAL";"TAB4",#N/A,TRUE,"GENERAL";"TAB5",#N/A,TRUE,"GENERAL"}</definedName>
    <definedName name="ewegt" localSheetId="2">{"TAB1",#N/A,TRUE,"GENERAL";"TAB2",#N/A,TRUE,"GENERAL";"TAB3",#N/A,TRUE,"GENERAL";"TAB4",#N/A,TRUE,"GENERAL";"TAB5",#N/A,TRUE,"GENERAL"}</definedName>
    <definedName name="ewegt" localSheetId="0">{"TAB1",#N/A,TRUE,"GENERAL";"TAB2",#N/A,TRUE,"GENERAL";"TAB3",#N/A,TRUE,"GENERAL";"TAB4",#N/A,TRUE,"GENERAL";"TAB5",#N/A,TRUE,"GENERAL"}</definedName>
    <definedName name="ewegt" localSheetId="12">{"TAB1",#N/A,TRUE,"GENERAL";"TAB2",#N/A,TRUE,"GENERAL";"TAB3",#N/A,TRUE,"GENERAL";"TAB4",#N/A,TRUE,"GENERAL";"TAB5",#N/A,TRUE,"GENERAL"}</definedName>
    <definedName name="ewegt" localSheetId="1">{"TAB1",#N/A,TRUE,"GENERAL";"TAB2",#N/A,TRUE,"GENERAL";"TAB3",#N/A,TRUE,"GENERAL";"TAB4",#N/A,TRUE,"GENERAL";"TAB5",#N/A,TRUE,"GENERAL"}</definedName>
    <definedName name="ewegt">{"TAB1",#N/A,TRUE,"GENERAL";"TAB2",#N/A,TRUE,"GENERAL";"TAB3",#N/A,TRUE,"GENERAL";"TAB4",#N/A,TRUE,"GENERAL";"TAB5",#N/A,TRUE,"GENERAL"}</definedName>
    <definedName name="ewfewfg" localSheetId="2">{"TAB1",#N/A,TRUE,"GENERAL";"TAB2",#N/A,TRUE,"GENERAL";"TAB3",#N/A,TRUE,"GENERAL";"TAB4",#N/A,TRUE,"GENERAL";"TAB5",#N/A,TRUE,"GENERAL"}</definedName>
    <definedName name="ewfewfg" localSheetId="0">{"TAB1",#N/A,TRUE,"GENERAL";"TAB2",#N/A,TRUE,"GENERAL";"TAB3",#N/A,TRUE,"GENERAL";"TAB4",#N/A,TRUE,"GENERAL";"TAB5",#N/A,TRUE,"GENERAL"}</definedName>
    <definedName name="ewfewfg" localSheetId="12">{"TAB1",#N/A,TRUE,"GENERAL";"TAB2",#N/A,TRUE,"GENERAL";"TAB3",#N/A,TRUE,"GENERAL";"TAB4",#N/A,TRUE,"GENERAL";"TAB5",#N/A,TRUE,"GENERAL"}</definedName>
    <definedName name="ewfewfg" localSheetId="1">{"TAB1",#N/A,TRUE,"GENERAL";"TAB2",#N/A,TRUE,"GENERAL";"TAB3",#N/A,TRUE,"GENERAL";"TAB4",#N/A,TRUE,"GENERAL";"TAB5",#N/A,TRUE,"GENERAL"}</definedName>
    <definedName name="ewfewfg">{"TAB1",#N/A,TRUE,"GENERAL";"TAB2",#N/A,TRUE,"GENERAL";"TAB3",#N/A,TRUE,"GENERAL";"TAB4",#N/A,TRUE,"GENERAL";"TAB5",#N/A,TRUE,"GENERAL"}</definedName>
    <definedName name="ewre" localSheetId="2">{"TAB1",#N/A,TRUE,"GENERAL";"TAB2",#N/A,TRUE,"GENERAL";"TAB3",#N/A,TRUE,"GENERAL";"TAB4",#N/A,TRUE,"GENERAL";"TAB5",#N/A,TRUE,"GENERAL"}</definedName>
    <definedName name="ewre" localSheetId="0">{"TAB1",#N/A,TRUE,"GENERAL";"TAB2",#N/A,TRUE,"GENERAL";"TAB3",#N/A,TRUE,"GENERAL";"TAB4",#N/A,TRUE,"GENERAL";"TAB5",#N/A,TRUE,"GENERAL"}</definedName>
    <definedName name="ewre" localSheetId="12">{"TAB1",#N/A,TRUE,"GENERAL";"TAB2",#N/A,TRUE,"GENERAL";"TAB3",#N/A,TRUE,"GENERAL";"TAB4",#N/A,TRUE,"GENERAL";"TAB5",#N/A,TRUE,"GENERAL"}</definedName>
    <definedName name="ewre" localSheetId="1">{"TAB1",#N/A,TRUE,"GENERAL";"TAB2",#N/A,TRUE,"GENERAL";"TAB3",#N/A,TRUE,"GENERAL";"TAB4",#N/A,TRUE,"GENERAL";"TAB5",#N/A,TRUE,"GENERAL"}</definedName>
    <definedName name="ewre">{"TAB1",#N/A,TRUE,"GENERAL";"TAB2",#N/A,TRUE,"GENERAL";"TAB3",#N/A,TRUE,"GENERAL";"TAB4",#N/A,TRUE,"GENERAL";"TAB5",#N/A,TRUE,"GENERAL"}</definedName>
    <definedName name="ewrewf" localSheetId="2">{"TAB1",#N/A,TRUE,"GENERAL";"TAB2",#N/A,TRUE,"GENERAL";"TAB3",#N/A,TRUE,"GENERAL";"TAB4",#N/A,TRUE,"GENERAL";"TAB5",#N/A,TRUE,"GENERAL"}</definedName>
    <definedName name="ewrewf" localSheetId="0">{"TAB1",#N/A,TRUE,"GENERAL";"TAB2",#N/A,TRUE,"GENERAL";"TAB3",#N/A,TRUE,"GENERAL";"TAB4",#N/A,TRUE,"GENERAL";"TAB5",#N/A,TRUE,"GENERAL"}</definedName>
    <definedName name="ewrewf" localSheetId="12">{"TAB1",#N/A,TRUE,"GENERAL";"TAB2",#N/A,TRUE,"GENERAL";"TAB3",#N/A,TRUE,"GENERAL";"TAB4",#N/A,TRUE,"GENERAL";"TAB5",#N/A,TRUE,"GENERAL"}</definedName>
    <definedName name="ewrewf" localSheetId="1">{"TAB1",#N/A,TRUE,"GENERAL";"TAB2",#N/A,TRUE,"GENERAL";"TAB3",#N/A,TRUE,"GENERAL";"TAB4",#N/A,TRUE,"GENERAL";"TAB5",#N/A,TRUE,"GENERAL"}</definedName>
    <definedName name="ewrewf">{"TAB1",#N/A,TRUE,"GENERAL";"TAB2",#N/A,TRUE,"GENERAL";"TAB3",#N/A,TRUE,"GENERAL";"TAB4",#N/A,TRUE,"GENERAL";"TAB5",#N/A,TRUE,"GENERAL"}</definedName>
    <definedName name="ewrr" localSheetId="2">{"TAB1",#N/A,TRUE,"GENERAL";"TAB2",#N/A,TRUE,"GENERAL";"TAB3",#N/A,TRUE,"GENERAL";"TAB4",#N/A,TRUE,"GENERAL";"TAB5",#N/A,TRUE,"GENERAL"}</definedName>
    <definedName name="ewrr" localSheetId="0">{"TAB1",#N/A,TRUE,"GENERAL";"TAB2",#N/A,TRUE,"GENERAL";"TAB3",#N/A,TRUE,"GENERAL";"TAB4",#N/A,TRUE,"GENERAL";"TAB5",#N/A,TRUE,"GENERAL"}</definedName>
    <definedName name="ewrr" localSheetId="12">{"TAB1",#N/A,TRUE,"GENERAL";"TAB2",#N/A,TRUE,"GENERAL";"TAB3",#N/A,TRUE,"GENERAL";"TAB4",#N/A,TRUE,"GENERAL";"TAB5",#N/A,TRUE,"GENERAL"}</definedName>
    <definedName name="ewrr" localSheetId="1">{"TAB1",#N/A,TRUE,"GENERAL";"TAB2",#N/A,TRUE,"GENERAL";"TAB3",#N/A,TRUE,"GENERAL";"TAB4",#N/A,TRUE,"GENERAL";"TAB5",#N/A,TRUE,"GENERAL"}</definedName>
    <definedName name="ewrr">{"TAB1",#N/A,TRUE,"GENERAL";"TAB2",#N/A,TRUE,"GENERAL";"TAB3",#N/A,TRUE,"GENERAL";"TAB4",#N/A,TRUE,"GENERAL";"TAB5",#N/A,TRUE,"GENERAL"}</definedName>
    <definedName name="ewrt" localSheetId="2">{"TAB1",#N/A,TRUE,"GENERAL";"TAB2",#N/A,TRUE,"GENERAL";"TAB3",#N/A,TRUE,"GENERAL";"TAB4",#N/A,TRUE,"GENERAL";"TAB5",#N/A,TRUE,"GENERAL"}</definedName>
    <definedName name="ewrt" localSheetId="0">{"TAB1",#N/A,TRUE,"GENERAL";"TAB2",#N/A,TRUE,"GENERAL";"TAB3",#N/A,TRUE,"GENERAL";"TAB4",#N/A,TRUE,"GENERAL";"TAB5",#N/A,TRUE,"GENERAL"}</definedName>
    <definedName name="ewrt" localSheetId="12">{"TAB1",#N/A,TRUE,"GENERAL";"TAB2",#N/A,TRUE,"GENERAL";"TAB3",#N/A,TRUE,"GENERAL";"TAB4",#N/A,TRUE,"GENERAL";"TAB5",#N/A,TRUE,"GENERAL"}</definedName>
    <definedName name="ewrt" localSheetId="1">{"TAB1",#N/A,TRUE,"GENERAL";"TAB2",#N/A,TRUE,"GENERAL";"TAB3",#N/A,TRUE,"GENERAL";"TAB4",#N/A,TRUE,"GENERAL";"TAB5",#N/A,TRUE,"GENERAL"}</definedName>
    <definedName name="ewrt">{"TAB1",#N/A,TRUE,"GENERAL";"TAB2",#N/A,TRUE,"GENERAL";"TAB3",#N/A,TRUE,"GENERAL";"TAB4",#N/A,TRUE,"GENERAL";"TAB5",#N/A,TRUE,"GENERAL"}</definedName>
    <definedName name="ewrwer" localSheetId="2">{"TAB1",#N/A,TRUE,"GENERAL";"TAB2",#N/A,TRUE,"GENERAL";"TAB3",#N/A,TRUE,"GENERAL";"TAB4",#N/A,TRUE,"GENERAL";"TAB5",#N/A,TRUE,"GENERAL"}</definedName>
    <definedName name="ewrwer" localSheetId="0">{"TAB1",#N/A,TRUE,"GENERAL";"TAB2",#N/A,TRUE,"GENERAL";"TAB3",#N/A,TRUE,"GENERAL";"TAB4",#N/A,TRUE,"GENERAL";"TAB5",#N/A,TRUE,"GENERAL"}</definedName>
    <definedName name="ewrwer" localSheetId="12">{"TAB1",#N/A,TRUE,"GENERAL";"TAB2",#N/A,TRUE,"GENERAL";"TAB3",#N/A,TRUE,"GENERAL";"TAB4",#N/A,TRUE,"GENERAL";"TAB5",#N/A,TRUE,"GENERAL"}</definedName>
    <definedName name="ewrwer" localSheetId="1">{"TAB1",#N/A,TRUE,"GENERAL";"TAB2",#N/A,TRUE,"GENERAL";"TAB3",#N/A,TRUE,"GENERAL";"TAB4",#N/A,TRUE,"GENERAL";"TAB5",#N/A,TRUE,"GENERAL"}</definedName>
    <definedName name="ewrwer">{"TAB1",#N/A,TRUE,"GENERAL";"TAB2",#N/A,TRUE,"GENERAL";"TAB3",#N/A,TRUE,"GENERAL";"TAB4",#N/A,TRUE,"GENERAL";"TAB5",#N/A,TRUE,"GENERAL"}</definedName>
    <definedName name="EXC" localSheetId="2">!#REF!</definedName>
    <definedName name="EXC">!#REF!</definedName>
    <definedName name="exCEL" localSheetId="2">!#REF!</definedName>
    <definedName name="exCEL">!#REF!</definedName>
    <definedName name="Excel_BuiltIn_Print_Area_1" localSheetId="2">!#REF!</definedName>
    <definedName name="Excel_BuiltIn_Print_Area_1">!#REF!</definedName>
    <definedName name="Excel_BuiltIn_Print_Area_1_1" localSheetId="2">!#REF!</definedName>
    <definedName name="Excel_BuiltIn_Print_Area_1_1">!#REF!</definedName>
    <definedName name="Excel_BuiltIn_Print_Area_1_1_1" localSheetId="2">!#REF!</definedName>
    <definedName name="Excel_BuiltIn_Print_Area_1_1_1">!#REF!</definedName>
    <definedName name="Excel_BuiltIn_Print_Area_1_1_1_1" localSheetId="2">!#REF!</definedName>
    <definedName name="Excel_BuiltIn_Print_Area_1_1_1_1">!#REF!</definedName>
    <definedName name="Excel_BuiltIn_Print_Area_3" localSheetId="2">!#REF!</definedName>
    <definedName name="Excel_BuiltIn_Print_Area_3">!#REF!</definedName>
    <definedName name="Excel_BuiltIn_Print_Area_3_X" localSheetId="2">!#REF!</definedName>
    <definedName name="Excel_BuiltIn_Print_Area_3_X">!#REF!</definedName>
    <definedName name="Excel_BuiltIn_Print_Area_7" localSheetId="2">!#REF!</definedName>
    <definedName name="Excel_BuiltIn_Print_Area_7">!#REF!</definedName>
    <definedName name="Excel_BuiltIn_Print_Titles_1" localSheetId="2">!#REF!</definedName>
    <definedName name="Excel_BuiltIn_Print_Titles_1">!#REF!</definedName>
    <definedName name="Excel_BuiltIn_Print_Titles_1_1" localSheetId="2">!#REF!</definedName>
    <definedName name="Excel_BuiltIn_Print_Titles_1_1">!#REF!</definedName>
    <definedName name="Excel_BuiltIn_Print_Titles_1_1_1" localSheetId="2">!#REF!</definedName>
    <definedName name="Excel_BuiltIn_Print_Titles_1_1_1">!#REF!</definedName>
    <definedName name="Excel_BuiltIn_Print_Titles_10" localSheetId="2">!#REF!</definedName>
    <definedName name="Excel_BuiltIn_Print_Titles_10">!#REF!</definedName>
    <definedName name="Excel_BuiltIn_Print_Titles_11" localSheetId="2">!#REF!</definedName>
    <definedName name="Excel_BuiltIn_Print_Titles_11">!#REF!</definedName>
    <definedName name="Excel_BuiltIn_Print_Titles_12" localSheetId="2">!#REF!</definedName>
    <definedName name="Excel_BuiltIn_Print_Titles_12">!#REF!</definedName>
    <definedName name="Excel_BuiltIn_Print_Titles_13" localSheetId="2">!#REF!</definedName>
    <definedName name="Excel_BuiltIn_Print_Titles_13">!#REF!</definedName>
    <definedName name="Excel_BuiltIn_Print_Titles_14" localSheetId="2">!#REF!</definedName>
    <definedName name="Excel_BuiltIn_Print_Titles_14">!#REF!</definedName>
    <definedName name="Excel_BuiltIn_Print_Titles_15" localSheetId="2">!#REF!</definedName>
    <definedName name="Excel_BuiltIn_Print_Titles_15">!#REF!</definedName>
    <definedName name="Excel_BuiltIn_Print_Titles_16" localSheetId="2">!#REF!</definedName>
    <definedName name="Excel_BuiltIn_Print_Titles_16">!#REF!</definedName>
    <definedName name="Excel_BuiltIn_Print_Titles_17" localSheetId="2">!#REF!</definedName>
    <definedName name="Excel_BuiltIn_Print_Titles_17">!#REF!</definedName>
    <definedName name="Excel_BuiltIn_Print_Titles_18" localSheetId="2">!#REF!</definedName>
    <definedName name="Excel_BuiltIn_Print_Titles_18">!#REF!</definedName>
    <definedName name="Excel_BuiltIn_Print_Titles_19" localSheetId="2">!#REF!</definedName>
    <definedName name="Excel_BuiltIn_Print_Titles_19">!#REF!</definedName>
    <definedName name="Excel_BuiltIn_Print_Titles_20" localSheetId="2">!#REF!</definedName>
    <definedName name="Excel_BuiltIn_Print_Titles_20">!#REF!</definedName>
    <definedName name="Excel_BuiltIn_Print_Titles_21" localSheetId="2">!#REF!</definedName>
    <definedName name="Excel_BuiltIn_Print_Titles_21">!#REF!</definedName>
    <definedName name="Excel_BuiltIn_Print_Titles_23" localSheetId="2">!#REF!</definedName>
    <definedName name="Excel_BuiltIn_Print_Titles_23">!#REF!</definedName>
    <definedName name="Excel_BuiltIn_Print_Titles_3" localSheetId="2">!#REF!</definedName>
    <definedName name="Excel_BuiltIn_Print_Titles_3">!#REF!</definedName>
    <definedName name="Excel_BuiltIn_Print_Titles_5" localSheetId="2">!#REF!</definedName>
    <definedName name="Excel_BuiltIn_Print_Titles_5">!#REF!</definedName>
    <definedName name="Excel_BuiltIn_Print_Titles_5_XX" localSheetId="2">!#REF!</definedName>
    <definedName name="Excel_BuiltIn_Print_Titles_5_XX">!#REF!</definedName>
    <definedName name="Excel_BuiltIn_Print_Titles_6" localSheetId="2">!#REF!</definedName>
    <definedName name="Excel_BuiltIn_Print_Titles_6">!#REF!</definedName>
    <definedName name="Excel_BuiltIn_Print_Titles_7" localSheetId="2">!#REF!</definedName>
    <definedName name="Excel_BuiltIn_Print_Titles_7">!#REF!</definedName>
    <definedName name="Excel_BuiltIn_Print_Titles_8" localSheetId="2">!#REF!</definedName>
    <definedName name="Excel_BuiltIn_Print_Titles_8">!#REF!</definedName>
    <definedName name="Excel_BuiltIn_Print_Titles_9" localSheetId="2">!#REF!</definedName>
    <definedName name="Excel_BuiltIn_Print_Titles_9">!#REF!</definedName>
    <definedName name="EXTENCIÓN">[5]IMPACTOS!$B$3:$B$7</definedName>
    <definedName name="Extracción_IM" localSheetId="2">!#REF!</definedName>
    <definedName name="Extracción_IM">!#REF!</definedName>
    <definedName name="FACT" localSheetId="2">!#REF!</definedName>
    <definedName name="FACT">!#REF!</definedName>
    <definedName name="FACTORPRESTACIONAL" localSheetId="2">!#REF!</definedName>
    <definedName name="FACTORPRESTACIONAL">!#REF!</definedName>
    <definedName name="fda" localSheetId="2">{"TAB1",#N/A,TRUE,"GENERAL";"TAB2",#N/A,TRUE,"GENERAL";"TAB3",#N/A,TRUE,"GENERAL";"TAB4",#N/A,TRUE,"GENERAL";"TAB5",#N/A,TRUE,"GENERAL"}</definedName>
    <definedName name="fda" localSheetId="0">{"TAB1",#N/A,TRUE,"GENERAL";"TAB2",#N/A,TRUE,"GENERAL";"TAB3",#N/A,TRUE,"GENERAL";"TAB4",#N/A,TRUE,"GENERAL";"TAB5",#N/A,TRUE,"GENERAL"}</definedName>
    <definedName name="fda" localSheetId="12">{"TAB1",#N/A,TRUE,"GENERAL";"TAB2",#N/A,TRUE,"GENERAL";"TAB3",#N/A,TRUE,"GENERAL";"TAB4",#N/A,TRUE,"GENERAL";"TAB5",#N/A,TRUE,"GENERAL"}</definedName>
    <definedName name="fda" localSheetId="1">{"TAB1",#N/A,TRUE,"GENERAL";"TAB2",#N/A,TRUE,"GENERAL";"TAB3",#N/A,TRUE,"GENERAL";"TAB4",#N/A,TRUE,"GENERAL";"TAB5",#N/A,TRUE,"GENERAL"}</definedName>
    <definedName name="fda">{"TAB1",#N/A,TRUE,"GENERAL";"TAB2",#N/A,TRUE,"GENERAL";"TAB3",#N/A,TRUE,"GENERAL";"TAB4",#N/A,TRUE,"GENERAL";"TAB5",#N/A,TRUE,"GENERAL"}</definedName>
    <definedName name="fdbjp" localSheetId="2">{"TAB1",#N/A,TRUE,"GENERAL";"TAB2",#N/A,TRUE,"GENERAL";"TAB3",#N/A,TRUE,"GENERAL";"TAB4",#N/A,TRUE,"GENERAL";"TAB5",#N/A,TRUE,"GENERAL"}</definedName>
    <definedName name="fdbjp" localSheetId="0">{"TAB1",#N/A,TRUE,"GENERAL";"TAB2",#N/A,TRUE,"GENERAL";"TAB3",#N/A,TRUE,"GENERAL";"TAB4",#N/A,TRUE,"GENERAL";"TAB5",#N/A,TRUE,"GENERAL"}</definedName>
    <definedName name="fdbjp" localSheetId="12">{"TAB1",#N/A,TRUE,"GENERAL";"TAB2",#N/A,TRUE,"GENERAL";"TAB3",#N/A,TRUE,"GENERAL";"TAB4",#N/A,TRUE,"GENERAL";"TAB5",#N/A,TRUE,"GENERAL"}</definedName>
    <definedName name="fdbjp" localSheetId="1">{"TAB1",#N/A,TRUE,"GENERAL";"TAB2",#N/A,TRUE,"GENERAL";"TAB3",#N/A,TRUE,"GENERAL";"TAB4",#N/A,TRUE,"GENERAL";"TAB5",#N/A,TRUE,"GENERAL"}</definedName>
    <definedName name="fdbjp">{"TAB1",#N/A,TRUE,"GENERAL";"TAB2",#N/A,TRUE,"GENERAL";"TAB3",#N/A,TRUE,"GENERAL";"TAB4",#N/A,TRUE,"GENERAL";"TAB5",#N/A,TRUE,"GENERAL"}</definedName>
    <definedName name="fdf" localSheetId="2">{"TAB1",#N/A,TRUE,"GENERAL";"TAB2",#N/A,TRUE,"GENERAL";"TAB3",#N/A,TRUE,"GENERAL";"TAB4",#N/A,TRUE,"GENERAL";"TAB5",#N/A,TRUE,"GENERAL"}</definedName>
    <definedName name="fdf" localSheetId="0">{"TAB1",#N/A,TRUE,"GENERAL";"TAB2",#N/A,TRUE,"GENERAL";"TAB3",#N/A,TRUE,"GENERAL";"TAB4",#N/A,TRUE,"GENERAL";"TAB5",#N/A,TRUE,"GENERAL"}</definedName>
    <definedName name="fdf" localSheetId="12">{"TAB1",#N/A,TRUE,"GENERAL";"TAB2",#N/A,TRUE,"GENERAL";"TAB3",#N/A,TRUE,"GENERAL";"TAB4",#N/A,TRUE,"GENERAL";"TAB5",#N/A,TRUE,"GENERAL"}</definedName>
    <definedName name="fdf" localSheetId="1">{"TAB1",#N/A,TRUE,"GENERAL";"TAB2",#N/A,TRUE,"GENERAL";"TAB3",#N/A,TRUE,"GENERAL";"TAB4",#N/A,TRUE,"GENERAL";"TAB5",#N/A,TRUE,"GENERAL"}</definedName>
    <definedName name="fdf">{"TAB1",#N/A,TRUE,"GENERAL";"TAB2",#N/A,TRUE,"GENERAL";"TAB3",#N/A,TRUE,"GENERAL";"TAB4",#N/A,TRUE,"GENERAL";"TAB5",#N/A,TRUE,"GENERAL"}</definedName>
    <definedName name="fdg" localSheetId="2">{"via1",#N/A,TRUE,"general";"via2",#N/A,TRUE,"general";"via3",#N/A,TRUE,"general"}</definedName>
    <definedName name="fdg" localSheetId="0">{"via1",#N/A,TRUE,"general";"via2",#N/A,TRUE,"general";"via3",#N/A,TRUE,"general"}</definedName>
    <definedName name="fdg" localSheetId="12">{"via1",#N/A,TRUE,"general";"via2",#N/A,TRUE,"general";"via3",#N/A,TRUE,"general"}</definedName>
    <definedName name="fdg" localSheetId="1">{"via1",#N/A,TRUE,"general";"via2",#N/A,TRUE,"general";"via3",#N/A,TRUE,"general"}</definedName>
    <definedName name="fdg">{"via1",#N/A,TRUE,"general";"via2",#N/A,TRUE,"general";"via3",#N/A,TRUE,"general"}</definedName>
    <definedName name="FDGD" localSheetId="2">{"TAB1",#N/A,TRUE,"GENERAL";"TAB2",#N/A,TRUE,"GENERAL";"TAB3",#N/A,TRUE,"GENERAL";"TAB4",#N/A,TRUE,"GENERAL";"TAB5",#N/A,TRUE,"GENERAL"}</definedName>
    <definedName name="FDGD" localSheetId="0">{"TAB1",#N/A,TRUE,"GENERAL";"TAB2",#N/A,TRUE,"GENERAL";"TAB3",#N/A,TRUE,"GENERAL";"TAB4",#N/A,TRUE,"GENERAL";"TAB5",#N/A,TRUE,"GENERAL"}</definedName>
    <definedName name="FDGD" localSheetId="12">{"TAB1",#N/A,TRUE,"GENERAL";"TAB2",#N/A,TRUE,"GENERAL";"TAB3",#N/A,TRUE,"GENERAL";"TAB4",#N/A,TRUE,"GENERAL";"TAB5",#N/A,TRUE,"GENERAL"}</definedName>
    <definedName name="FDGD" localSheetId="1">{"TAB1",#N/A,TRUE,"GENERAL";"TAB2",#N/A,TRUE,"GENERAL";"TAB3",#N/A,TRUE,"GENERAL";"TAB4",#N/A,TRUE,"GENERAL";"TAB5",#N/A,TRUE,"GENERAL"}</definedName>
    <definedName name="FDGD">{"TAB1",#N/A,TRUE,"GENERAL";"TAB2",#N/A,TRUE,"GENERAL";"TAB3",#N/A,TRUE,"GENERAL";"TAB4",#N/A,TRUE,"GENERAL";"TAB5",#N/A,TRUE,"GENERAL"}</definedName>
    <definedName name="FDGFDBBP" localSheetId="2">{"TAB1",#N/A,TRUE,"GENERAL";"TAB2",#N/A,TRUE,"GENERAL";"TAB3",#N/A,TRUE,"GENERAL";"TAB4",#N/A,TRUE,"GENERAL";"TAB5",#N/A,TRUE,"GENERAL"}</definedName>
    <definedName name="FDGFDBBP" localSheetId="0">{"TAB1",#N/A,TRUE,"GENERAL";"TAB2",#N/A,TRUE,"GENERAL";"TAB3",#N/A,TRUE,"GENERAL";"TAB4",#N/A,TRUE,"GENERAL";"TAB5",#N/A,TRUE,"GENERAL"}</definedName>
    <definedName name="FDGFDBBP" localSheetId="12">{"TAB1",#N/A,TRUE,"GENERAL";"TAB2",#N/A,TRUE,"GENERAL";"TAB3",#N/A,TRUE,"GENERAL";"TAB4",#N/A,TRUE,"GENERAL";"TAB5",#N/A,TRUE,"GENERAL"}</definedName>
    <definedName name="FDGFDBBP" localSheetId="1">{"TAB1",#N/A,TRUE,"GENERAL";"TAB2",#N/A,TRUE,"GENERAL";"TAB3",#N/A,TRUE,"GENERAL";"TAB4",#N/A,TRUE,"GENERAL";"TAB5",#N/A,TRUE,"GENERAL"}</definedName>
    <definedName name="FDGFDBBP">{"TAB1",#N/A,TRUE,"GENERAL";"TAB2",#N/A,TRUE,"GENERAL";"TAB3",#N/A,TRUE,"GENERAL";"TAB4",#N/A,TRUE,"GENERAL";"TAB5",#N/A,TRUE,"GENERAL"}</definedName>
    <definedName name="fdh" localSheetId="2">{"TAB1",#N/A,TRUE,"GENERAL";"TAB2",#N/A,TRUE,"GENERAL";"TAB3",#N/A,TRUE,"GENERAL";"TAB4",#N/A,TRUE,"GENERAL";"TAB5",#N/A,TRUE,"GENERAL"}</definedName>
    <definedName name="fdh" localSheetId="0">{"TAB1",#N/A,TRUE,"GENERAL";"TAB2",#N/A,TRUE,"GENERAL";"TAB3",#N/A,TRUE,"GENERAL";"TAB4",#N/A,TRUE,"GENERAL";"TAB5",#N/A,TRUE,"GENERAL"}</definedName>
    <definedName name="fdh" localSheetId="12">{"TAB1",#N/A,TRUE,"GENERAL";"TAB2",#N/A,TRUE,"GENERAL";"TAB3",#N/A,TRUE,"GENERAL";"TAB4",#N/A,TRUE,"GENERAL";"TAB5",#N/A,TRUE,"GENERAL"}</definedName>
    <definedName name="fdh" localSheetId="1">{"TAB1",#N/A,TRUE,"GENERAL";"TAB2",#N/A,TRUE,"GENERAL";"TAB3",#N/A,TRUE,"GENERAL";"TAB4",#N/A,TRUE,"GENERAL";"TAB5",#N/A,TRUE,"GENERAL"}</definedName>
    <definedName name="fdh">{"TAB1",#N/A,TRUE,"GENERAL";"TAB2",#N/A,TRUE,"GENERAL";"TAB3",#N/A,TRUE,"GENERAL";"TAB4",#N/A,TRUE,"GENERAL";"TAB5",#N/A,TRUE,"GENERAL"}</definedName>
    <definedName name="fdsdfasd" localSheetId="2">!#REF!</definedName>
    <definedName name="fdsdfasd">!#REF!</definedName>
    <definedName name="fdsf" localSheetId="2">{"TAB1",#N/A,TRUE,"GENERAL";"TAB2",#N/A,TRUE,"GENERAL";"TAB3",#N/A,TRUE,"GENERAL";"TAB4",#N/A,TRUE,"GENERAL";"TAB5",#N/A,TRUE,"GENERAL"}</definedName>
    <definedName name="fdsf" localSheetId="0">{"TAB1",#N/A,TRUE,"GENERAL";"TAB2",#N/A,TRUE,"GENERAL";"TAB3",#N/A,TRUE,"GENERAL";"TAB4",#N/A,TRUE,"GENERAL";"TAB5",#N/A,TRUE,"GENERAL"}</definedName>
    <definedName name="fdsf" localSheetId="12">{"TAB1",#N/A,TRUE,"GENERAL";"TAB2",#N/A,TRUE,"GENERAL";"TAB3",#N/A,TRUE,"GENERAL";"TAB4",#N/A,TRUE,"GENERAL";"TAB5",#N/A,TRUE,"GENERAL"}</definedName>
    <definedName name="fdsf" localSheetId="1">{"TAB1",#N/A,TRUE,"GENERAL";"TAB2",#N/A,TRUE,"GENERAL";"TAB3",#N/A,TRUE,"GENERAL";"TAB4",#N/A,TRUE,"GENERAL";"TAB5",#N/A,TRUE,"GENERAL"}</definedName>
    <definedName name="fdsf">{"TAB1",#N/A,TRUE,"GENERAL";"TAB2",#N/A,TRUE,"GENERAL";"TAB3",#N/A,TRUE,"GENERAL";"TAB4",#N/A,TRUE,"GENERAL";"TAB5",#N/A,TRUE,"GENERAL"}</definedName>
    <definedName name="fdsfds" localSheetId="2">{"TAB1",#N/A,TRUE,"GENERAL";"TAB2",#N/A,TRUE,"GENERAL";"TAB3",#N/A,TRUE,"GENERAL";"TAB4",#N/A,TRUE,"GENERAL";"TAB5",#N/A,TRUE,"GENERAL"}</definedName>
    <definedName name="fdsfds" localSheetId="0">{"TAB1",#N/A,TRUE,"GENERAL";"TAB2",#N/A,TRUE,"GENERAL";"TAB3",#N/A,TRUE,"GENERAL";"TAB4",#N/A,TRUE,"GENERAL";"TAB5",#N/A,TRUE,"GENERAL"}</definedName>
    <definedName name="fdsfds" localSheetId="12">{"TAB1",#N/A,TRUE,"GENERAL";"TAB2",#N/A,TRUE,"GENERAL";"TAB3",#N/A,TRUE,"GENERAL";"TAB4",#N/A,TRUE,"GENERAL";"TAB5",#N/A,TRUE,"GENERAL"}</definedName>
    <definedName name="fdsfds" localSheetId="1">{"TAB1",#N/A,TRUE,"GENERAL";"TAB2",#N/A,TRUE,"GENERAL";"TAB3",#N/A,TRUE,"GENERAL";"TAB4",#N/A,TRUE,"GENERAL";"TAB5",#N/A,TRUE,"GENERAL"}</definedName>
    <definedName name="fdsfds">{"TAB1",#N/A,TRUE,"GENERAL";"TAB2",#N/A,TRUE,"GENERAL";"TAB3",#N/A,TRUE,"GENERAL";"TAB4",#N/A,TRUE,"GENERAL";"TAB5",#N/A,TRUE,"GENERAL"}</definedName>
    <definedName name="fdsfdsf" localSheetId="2">{"via1",#N/A,TRUE,"general";"via2",#N/A,TRUE,"general";"via3",#N/A,TRUE,"general"}</definedName>
    <definedName name="fdsfdsf" localSheetId="0">{"via1",#N/A,TRUE,"general";"via2",#N/A,TRUE,"general";"via3",#N/A,TRUE,"general"}</definedName>
    <definedName name="fdsfdsf" localSheetId="12">{"via1",#N/A,TRUE,"general";"via2",#N/A,TRUE,"general";"via3",#N/A,TRUE,"general"}</definedName>
    <definedName name="fdsfdsf" localSheetId="1">{"via1",#N/A,TRUE,"general";"via2",#N/A,TRUE,"general";"via3",#N/A,TRUE,"general"}</definedName>
    <definedName name="fdsfdsf">{"via1",#N/A,TRUE,"general";"via2",#N/A,TRUE,"general";"via3",#N/A,TRUE,"general"}</definedName>
    <definedName name="fdsgfds" localSheetId="2">{"via1",#N/A,TRUE,"general";"via2",#N/A,TRUE,"general";"via3",#N/A,TRUE,"general"}</definedName>
    <definedName name="fdsgfds" localSheetId="0">{"via1",#N/A,TRUE,"general";"via2",#N/A,TRUE,"general";"via3",#N/A,TRUE,"general"}</definedName>
    <definedName name="fdsgfds" localSheetId="12">{"via1",#N/A,TRUE,"general";"via2",#N/A,TRUE,"general";"via3",#N/A,TRUE,"general"}</definedName>
    <definedName name="fdsgfds" localSheetId="1">{"via1",#N/A,TRUE,"general";"via2",#N/A,TRUE,"general";"via3",#N/A,TRUE,"general"}</definedName>
    <definedName name="fdsgfds">{"via1",#N/A,TRUE,"general";"via2",#N/A,TRUE,"general";"via3",#N/A,TRUE,"general"}</definedName>
    <definedName name="fdsgsdfu" localSheetId="2">{"TAB1",#N/A,TRUE,"GENERAL";"TAB2",#N/A,TRUE,"GENERAL";"TAB3",#N/A,TRUE,"GENERAL";"TAB4",#N/A,TRUE,"GENERAL";"TAB5",#N/A,TRUE,"GENERAL"}</definedName>
    <definedName name="fdsgsdfu" localSheetId="0">{"TAB1",#N/A,TRUE,"GENERAL";"TAB2",#N/A,TRUE,"GENERAL";"TAB3",#N/A,TRUE,"GENERAL";"TAB4",#N/A,TRUE,"GENERAL";"TAB5",#N/A,TRUE,"GENERAL"}</definedName>
    <definedName name="fdsgsdfu" localSheetId="12">{"TAB1",#N/A,TRUE,"GENERAL";"TAB2",#N/A,TRUE,"GENERAL";"TAB3",#N/A,TRUE,"GENERAL";"TAB4",#N/A,TRUE,"GENERAL";"TAB5",#N/A,TRUE,"GENERAL"}</definedName>
    <definedName name="fdsgsdfu" localSheetId="1">{"TAB1",#N/A,TRUE,"GENERAL";"TAB2",#N/A,TRUE,"GENERAL";"TAB3",#N/A,TRUE,"GENERAL";"TAB4",#N/A,TRUE,"GENERAL";"TAB5",#N/A,TRUE,"GENERAL"}</definedName>
    <definedName name="fdsgsdfu">{"TAB1",#N/A,TRUE,"GENERAL";"TAB2",#N/A,TRUE,"GENERAL";"TAB3",#N/A,TRUE,"GENERAL";"TAB4",#N/A,TRUE,"GENERAL";"TAB5",#N/A,TRUE,"GENERAL"}</definedName>
    <definedName name="FDSIO" localSheetId="2">{"TAB1",#N/A,TRUE,"GENERAL";"TAB2",#N/A,TRUE,"GENERAL";"TAB3",#N/A,TRUE,"GENERAL";"TAB4",#N/A,TRUE,"GENERAL";"TAB5",#N/A,TRUE,"GENERAL"}</definedName>
    <definedName name="FDSIO" localSheetId="0">{"TAB1",#N/A,TRUE,"GENERAL";"TAB2",#N/A,TRUE,"GENERAL";"TAB3",#N/A,TRUE,"GENERAL";"TAB4",#N/A,TRUE,"GENERAL";"TAB5",#N/A,TRUE,"GENERAL"}</definedName>
    <definedName name="FDSIO" localSheetId="12">{"TAB1",#N/A,TRUE,"GENERAL";"TAB2",#N/A,TRUE,"GENERAL";"TAB3",#N/A,TRUE,"GENERAL";"TAB4",#N/A,TRUE,"GENERAL";"TAB5",#N/A,TRUE,"GENERAL"}</definedName>
    <definedName name="FDSIO" localSheetId="1">{"TAB1",#N/A,TRUE,"GENERAL";"TAB2",#N/A,TRUE,"GENERAL";"TAB3",#N/A,TRUE,"GENERAL";"TAB4",#N/A,TRUE,"GENERAL";"TAB5",#N/A,TRUE,"GENERAL"}</definedName>
    <definedName name="FDSIO">{"TAB1",#N/A,TRUE,"GENERAL";"TAB2",#N/A,TRUE,"GENERAL";"TAB3",#N/A,TRUE,"GENERAL";"TAB4",#N/A,TRUE,"GENERAL";"TAB5",#N/A,TRUE,"GENERAL"}</definedName>
    <definedName name="Fecha" localSheetId="2">!#REF!</definedName>
    <definedName name="Fecha">!#REF!</definedName>
    <definedName name="ferfer" localSheetId="2">{"via1",#N/A,TRUE,"general";"via2",#N/A,TRUE,"general";"via3",#N/A,TRUE,"general"}</definedName>
    <definedName name="ferfer" localSheetId="0">{"via1",#N/A,TRUE,"general";"via2",#N/A,TRUE,"general";"via3",#N/A,TRUE,"general"}</definedName>
    <definedName name="ferfer" localSheetId="12">{"via1",#N/A,TRUE,"general";"via2",#N/A,TRUE,"general";"via3",#N/A,TRUE,"general"}</definedName>
    <definedName name="ferfer" localSheetId="1">{"via1",#N/A,TRUE,"general";"via2",#N/A,TRUE,"general";"via3",#N/A,TRUE,"general"}</definedName>
    <definedName name="ferfer">{"via1",#N/A,TRUE,"general";"via2",#N/A,TRUE,"general";"via3",#N/A,TRUE,"general"}</definedName>
    <definedName name="Festivos">[9]días_habiles_2015!$D$2:$D$21</definedName>
    <definedName name="FEW" localSheetId="2">!#REF!</definedName>
    <definedName name="FEW">!#REF!</definedName>
    <definedName name="fff" localSheetId="2">{"via1",#N/A,TRUE,"general";"via2",#N/A,TRUE,"general";"via3",#N/A,TRUE,"general"}</definedName>
    <definedName name="fff" localSheetId="0">{"via1",#N/A,TRUE,"general";"via2",#N/A,TRUE,"general";"via3",#N/A,TRUE,"general"}</definedName>
    <definedName name="fff" localSheetId="12">{"via1",#N/A,TRUE,"general";"via2",#N/A,TRUE,"general";"via3",#N/A,TRUE,"general"}</definedName>
    <definedName name="fff" localSheetId="1">{"via1",#N/A,TRUE,"general";"via2",#N/A,TRUE,"general";"via3",#N/A,TRUE,"general"}</definedName>
    <definedName name="fff">{"via1",#N/A,TRUE,"general";"via2",#N/A,TRUE,"general";"via3",#N/A,TRUE,"general"}</definedName>
    <definedName name="ffffd" localSheetId="2">{"via1",#N/A,TRUE,"general";"via2",#N/A,TRUE,"general";"via3",#N/A,TRUE,"general"}</definedName>
    <definedName name="ffffd" localSheetId="0">{"via1",#N/A,TRUE,"general";"via2",#N/A,TRUE,"general";"via3",#N/A,TRUE,"general"}</definedName>
    <definedName name="ffffd" localSheetId="12">{"via1",#N/A,TRUE,"general";"via2",#N/A,TRUE,"general";"via3",#N/A,TRUE,"general"}</definedName>
    <definedName name="ffffd" localSheetId="1">{"via1",#N/A,TRUE,"general";"via2",#N/A,TRUE,"general";"via3",#N/A,TRUE,"general"}</definedName>
    <definedName name="ffffd">{"via1",#N/A,TRUE,"general";"via2",#N/A,TRUE,"general";"via3",#N/A,TRUE,"general"}</definedName>
    <definedName name="fffffft" localSheetId="2">{"TAB1",#N/A,TRUE,"GENERAL";"TAB2",#N/A,TRUE,"GENERAL";"TAB3",#N/A,TRUE,"GENERAL";"TAB4",#N/A,TRUE,"GENERAL";"TAB5",#N/A,TRUE,"GENERAL"}</definedName>
    <definedName name="fffffft" localSheetId="0">{"TAB1",#N/A,TRUE,"GENERAL";"TAB2",#N/A,TRUE,"GENERAL";"TAB3",#N/A,TRUE,"GENERAL";"TAB4",#N/A,TRUE,"GENERAL";"TAB5",#N/A,TRUE,"GENERAL"}</definedName>
    <definedName name="fffffft" localSheetId="12">{"TAB1",#N/A,TRUE,"GENERAL";"TAB2",#N/A,TRUE,"GENERAL";"TAB3",#N/A,TRUE,"GENERAL";"TAB4",#N/A,TRUE,"GENERAL";"TAB5",#N/A,TRUE,"GENERAL"}</definedName>
    <definedName name="fffffft" localSheetId="1">{"TAB1",#N/A,TRUE,"GENERAL";"TAB2",#N/A,TRUE,"GENERAL";"TAB3",#N/A,TRUE,"GENERAL";"TAB4",#N/A,TRUE,"GENERAL";"TAB5",#N/A,TRUE,"GENERAL"}</definedName>
    <definedName name="fffffft">{"TAB1",#N/A,TRUE,"GENERAL";"TAB2",#N/A,TRUE,"GENERAL";"TAB3",#N/A,TRUE,"GENERAL";"TAB4",#N/A,TRUE,"GENERAL";"TAB5",#N/A,TRUE,"GENERAL"}</definedName>
    <definedName name="fffffik" localSheetId="2">{"TAB1",#N/A,TRUE,"GENERAL";"TAB2",#N/A,TRUE,"GENERAL";"TAB3",#N/A,TRUE,"GENERAL";"TAB4",#N/A,TRUE,"GENERAL";"TAB5",#N/A,TRUE,"GENERAL"}</definedName>
    <definedName name="fffffik" localSheetId="0">{"TAB1",#N/A,TRUE,"GENERAL";"TAB2",#N/A,TRUE,"GENERAL";"TAB3",#N/A,TRUE,"GENERAL";"TAB4",#N/A,TRUE,"GENERAL";"TAB5",#N/A,TRUE,"GENERAL"}</definedName>
    <definedName name="fffffik" localSheetId="12">{"TAB1",#N/A,TRUE,"GENERAL";"TAB2",#N/A,TRUE,"GENERAL";"TAB3",#N/A,TRUE,"GENERAL";"TAB4",#N/A,TRUE,"GENERAL";"TAB5",#N/A,TRUE,"GENERAL"}</definedName>
    <definedName name="fffffik" localSheetId="1">{"TAB1",#N/A,TRUE,"GENERAL";"TAB2",#N/A,TRUE,"GENERAL";"TAB3",#N/A,TRUE,"GENERAL";"TAB4",#N/A,TRUE,"GENERAL";"TAB5",#N/A,TRUE,"GENERAL"}</definedName>
    <definedName name="fffffik">{"TAB1",#N/A,TRUE,"GENERAL";"TAB2",#N/A,TRUE,"GENERAL";"TAB3",#N/A,TRUE,"GENERAL";"TAB4",#N/A,TRUE,"GENERAL";"TAB5",#N/A,TRUE,"GENERAL"}</definedName>
    <definedName name="fffffj" localSheetId="2">{"TAB1",#N/A,TRUE,"GENERAL";"TAB2",#N/A,TRUE,"GENERAL";"TAB3",#N/A,TRUE,"GENERAL";"TAB4",#N/A,TRUE,"GENERAL";"TAB5",#N/A,TRUE,"GENERAL"}</definedName>
    <definedName name="fffffj" localSheetId="0">{"TAB1",#N/A,TRUE,"GENERAL";"TAB2",#N/A,TRUE,"GENERAL";"TAB3",#N/A,TRUE,"GENERAL";"TAB4",#N/A,TRUE,"GENERAL";"TAB5",#N/A,TRUE,"GENERAL"}</definedName>
    <definedName name="fffffj" localSheetId="12">{"TAB1",#N/A,TRUE,"GENERAL";"TAB2",#N/A,TRUE,"GENERAL";"TAB3",#N/A,TRUE,"GENERAL";"TAB4",#N/A,TRUE,"GENERAL";"TAB5",#N/A,TRUE,"GENERAL"}</definedName>
    <definedName name="fffffj" localSheetId="1">{"TAB1",#N/A,TRUE,"GENERAL";"TAB2",#N/A,TRUE,"GENERAL";"TAB3",#N/A,TRUE,"GENERAL";"TAB4",#N/A,TRUE,"GENERAL";"TAB5",#N/A,TRUE,"GENERAL"}</definedName>
    <definedName name="fffffj">{"TAB1",#N/A,TRUE,"GENERAL";"TAB2",#N/A,TRUE,"GENERAL";"TAB3",#N/A,TRUE,"GENERAL";"TAB4",#N/A,TRUE,"GENERAL";"TAB5",#N/A,TRUE,"GENERAL"}</definedName>
    <definedName name="ffffrd" localSheetId="2">{"via1",#N/A,TRUE,"general";"via2",#N/A,TRUE,"general";"via3",#N/A,TRUE,"general"}</definedName>
    <definedName name="ffffrd" localSheetId="0">{"via1",#N/A,TRUE,"general";"via2",#N/A,TRUE,"general";"via3",#N/A,TRUE,"general"}</definedName>
    <definedName name="ffffrd" localSheetId="12">{"via1",#N/A,TRUE,"general";"via2",#N/A,TRUE,"general";"via3",#N/A,TRUE,"general"}</definedName>
    <definedName name="ffffrd" localSheetId="1">{"via1",#N/A,TRUE,"general";"via2",#N/A,TRUE,"general";"via3",#N/A,TRUE,"general"}</definedName>
    <definedName name="ffffrd">{"via1",#N/A,TRUE,"general";"via2",#N/A,TRUE,"general";"via3",#N/A,TRUE,"general"}</definedName>
    <definedName name="ffffy" localSheetId="2">{"TAB1",#N/A,TRUE,"GENERAL";"TAB2",#N/A,TRUE,"GENERAL";"TAB3",#N/A,TRUE,"GENERAL";"TAB4",#N/A,TRUE,"GENERAL";"TAB5",#N/A,TRUE,"GENERAL"}</definedName>
    <definedName name="ffffy" localSheetId="0">{"TAB1",#N/A,TRUE,"GENERAL";"TAB2",#N/A,TRUE,"GENERAL";"TAB3",#N/A,TRUE,"GENERAL";"TAB4",#N/A,TRUE,"GENERAL";"TAB5",#N/A,TRUE,"GENERAL"}</definedName>
    <definedName name="ffffy" localSheetId="12">{"TAB1",#N/A,TRUE,"GENERAL";"TAB2",#N/A,TRUE,"GENERAL";"TAB3",#N/A,TRUE,"GENERAL";"TAB4",#N/A,TRUE,"GENERAL";"TAB5",#N/A,TRUE,"GENERAL"}</definedName>
    <definedName name="ffffy" localSheetId="1">{"TAB1",#N/A,TRUE,"GENERAL";"TAB2",#N/A,TRUE,"GENERAL";"TAB3",#N/A,TRUE,"GENERAL";"TAB4",#N/A,TRUE,"GENERAL";"TAB5",#N/A,TRUE,"GENERAL"}</definedName>
    <definedName name="ffffy">{"TAB1",#N/A,TRUE,"GENERAL";"TAB2",#N/A,TRUE,"GENERAL";"TAB3",#N/A,TRUE,"GENERAL";"TAB4",#N/A,TRUE,"GENERAL";"TAB5",#N/A,TRUE,"GENERAL"}</definedName>
    <definedName name="fffrfr" localSheetId="2">{"TAB1",#N/A,TRUE,"GENERAL";"TAB2",#N/A,TRUE,"GENERAL";"TAB3",#N/A,TRUE,"GENERAL";"TAB4",#N/A,TRUE,"GENERAL";"TAB5",#N/A,TRUE,"GENERAL"}</definedName>
    <definedName name="fffrfr" localSheetId="0">{"TAB1",#N/A,TRUE,"GENERAL";"TAB2",#N/A,TRUE,"GENERAL";"TAB3",#N/A,TRUE,"GENERAL";"TAB4",#N/A,TRUE,"GENERAL";"TAB5",#N/A,TRUE,"GENERAL"}</definedName>
    <definedName name="fffrfr" localSheetId="12">{"TAB1",#N/A,TRUE,"GENERAL";"TAB2",#N/A,TRUE,"GENERAL";"TAB3",#N/A,TRUE,"GENERAL";"TAB4",#N/A,TRUE,"GENERAL";"TAB5",#N/A,TRUE,"GENERAL"}</definedName>
    <definedName name="fffrfr" localSheetId="1">{"TAB1",#N/A,TRUE,"GENERAL";"TAB2",#N/A,TRUE,"GENERAL";"TAB3",#N/A,TRUE,"GENERAL";"TAB4",#N/A,TRUE,"GENERAL";"TAB5",#N/A,TRUE,"GENERAL"}</definedName>
    <definedName name="fffrfr">{"TAB1",#N/A,TRUE,"GENERAL";"TAB2",#N/A,TRUE,"GENERAL";"TAB3",#N/A,TRUE,"GENERAL";"TAB4",#N/A,TRUE,"GENERAL";"TAB5",#N/A,TRUE,"GENERAL"}</definedName>
    <definedName name="fffs" localSheetId="2">{"TAB1",#N/A,TRUE,"GENERAL";"TAB2",#N/A,TRUE,"GENERAL";"TAB3",#N/A,TRUE,"GENERAL";"TAB4",#N/A,TRUE,"GENERAL";"TAB5",#N/A,TRUE,"GENERAL"}</definedName>
    <definedName name="fffs" localSheetId="0">{"TAB1",#N/A,TRUE,"GENERAL";"TAB2",#N/A,TRUE,"GENERAL";"TAB3",#N/A,TRUE,"GENERAL";"TAB4",#N/A,TRUE,"GENERAL";"TAB5",#N/A,TRUE,"GENERAL"}</definedName>
    <definedName name="fffs" localSheetId="12">{"TAB1",#N/A,TRUE,"GENERAL";"TAB2",#N/A,TRUE,"GENERAL";"TAB3",#N/A,TRUE,"GENERAL";"TAB4",#N/A,TRUE,"GENERAL";"TAB5",#N/A,TRUE,"GENERAL"}</definedName>
    <definedName name="fffs" localSheetId="1">{"TAB1",#N/A,TRUE,"GENERAL";"TAB2",#N/A,TRUE,"GENERAL";"TAB3",#N/A,TRUE,"GENERAL";"TAB4",#N/A,TRUE,"GENERAL";"TAB5",#N/A,TRUE,"GENERAL"}</definedName>
    <definedName name="fffs">{"TAB1",#N/A,TRUE,"GENERAL";"TAB2",#N/A,TRUE,"GENERAL";"TAB3",#N/A,TRUE,"GENERAL";"TAB4",#N/A,TRUE,"GENERAL";"TAB5",#N/A,TRUE,"GENERAL"}</definedName>
    <definedName name="FFGS" localSheetId="2">!#REF!</definedName>
    <definedName name="FFGS">!#REF!</definedName>
    <definedName name="fgdfg" localSheetId="2">{"TAB1",#N/A,TRUE,"GENERAL";"TAB2",#N/A,TRUE,"GENERAL";"TAB3",#N/A,TRUE,"GENERAL";"TAB4",#N/A,TRUE,"GENERAL";"TAB5",#N/A,TRUE,"GENERAL"}</definedName>
    <definedName name="fgdfg" localSheetId="0">{"TAB1",#N/A,TRUE,"GENERAL";"TAB2",#N/A,TRUE,"GENERAL";"TAB3",#N/A,TRUE,"GENERAL";"TAB4",#N/A,TRUE,"GENERAL";"TAB5",#N/A,TRUE,"GENERAL"}</definedName>
    <definedName name="fgdfg" localSheetId="12">{"TAB1",#N/A,TRUE,"GENERAL";"TAB2",#N/A,TRUE,"GENERAL";"TAB3",#N/A,TRUE,"GENERAL";"TAB4",#N/A,TRUE,"GENERAL";"TAB5",#N/A,TRUE,"GENERAL"}</definedName>
    <definedName name="fgdfg" localSheetId="1">{"TAB1",#N/A,TRUE,"GENERAL";"TAB2",#N/A,TRUE,"GENERAL";"TAB3",#N/A,TRUE,"GENERAL";"TAB4",#N/A,TRUE,"GENERAL";"TAB5",#N/A,TRUE,"GENERAL"}</definedName>
    <definedName name="fgdfg">{"TAB1",#N/A,TRUE,"GENERAL";"TAB2",#N/A,TRUE,"GENERAL";"TAB3",#N/A,TRUE,"GENERAL";"TAB4",#N/A,TRUE,"GENERAL";"TAB5",#N/A,TRUE,"GENERAL"}</definedName>
    <definedName name="fgdfsgr" localSheetId="2">{"via1",#N/A,TRUE,"general";"via2",#N/A,TRUE,"general";"via3",#N/A,TRUE,"general"}</definedName>
    <definedName name="fgdfsgr" localSheetId="0">{"via1",#N/A,TRUE,"general";"via2",#N/A,TRUE,"general";"via3",#N/A,TRUE,"general"}</definedName>
    <definedName name="fgdfsgr" localSheetId="12">{"via1",#N/A,TRUE,"general";"via2",#N/A,TRUE,"general";"via3",#N/A,TRUE,"general"}</definedName>
    <definedName name="fgdfsgr" localSheetId="1">{"via1",#N/A,TRUE,"general";"via2",#N/A,TRUE,"general";"via3",#N/A,TRUE,"general"}</definedName>
    <definedName name="fgdfsgr">{"via1",#N/A,TRUE,"general";"via2",#N/A,TRUE,"general";"via3",#N/A,TRUE,"general"}</definedName>
    <definedName name="fgdsfg" localSheetId="2">{"TAB1",#N/A,TRUE,"GENERAL";"TAB2",#N/A,TRUE,"GENERAL";"TAB3",#N/A,TRUE,"GENERAL";"TAB4",#N/A,TRUE,"GENERAL";"TAB5",#N/A,TRUE,"GENERAL"}</definedName>
    <definedName name="fgdsfg" localSheetId="0">{"TAB1",#N/A,TRUE,"GENERAL";"TAB2",#N/A,TRUE,"GENERAL";"TAB3",#N/A,TRUE,"GENERAL";"TAB4",#N/A,TRUE,"GENERAL";"TAB5",#N/A,TRUE,"GENERAL"}</definedName>
    <definedName name="fgdsfg" localSheetId="12">{"TAB1",#N/A,TRUE,"GENERAL";"TAB2",#N/A,TRUE,"GENERAL";"TAB3",#N/A,TRUE,"GENERAL";"TAB4",#N/A,TRUE,"GENERAL";"TAB5",#N/A,TRUE,"GENERAL"}</definedName>
    <definedName name="fgdsfg" localSheetId="1">{"TAB1",#N/A,TRUE,"GENERAL";"TAB2",#N/A,TRUE,"GENERAL";"TAB3",#N/A,TRUE,"GENERAL";"TAB4",#N/A,TRUE,"GENERAL";"TAB5",#N/A,TRUE,"GENERAL"}</definedName>
    <definedName name="fgdsfg">{"TAB1",#N/A,TRUE,"GENERAL";"TAB2",#N/A,TRUE,"GENERAL";"TAB3",#N/A,TRUE,"GENERAL";"TAB4",#N/A,TRUE,"GENERAL";"TAB5",#N/A,TRUE,"GENERAL"}</definedName>
    <definedName name="FGFDH" localSheetId="2">{"via1",#N/A,TRUE,"general";"via2",#N/A,TRUE,"general";"via3",#N/A,TRUE,"general"}</definedName>
    <definedName name="FGFDH" localSheetId="0">{"via1",#N/A,TRUE,"general";"via2",#N/A,TRUE,"general";"via3",#N/A,TRUE,"general"}</definedName>
    <definedName name="FGFDH" localSheetId="12">{"via1",#N/A,TRUE,"general";"via2",#N/A,TRUE,"general";"via3",#N/A,TRUE,"general"}</definedName>
    <definedName name="FGFDH" localSheetId="1">{"via1",#N/A,TRUE,"general";"via2",#N/A,TRUE,"general";"via3",#N/A,TRUE,"general"}</definedName>
    <definedName name="FGFDH">{"via1",#N/A,TRUE,"general";"via2",#N/A,TRUE,"general";"via3",#N/A,TRUE,"general"}</definedName>
    <definedName name="FGGFRGRG" localSheetId="2">!#REF!</definedName>
    <definedName name="FGGFRGRG">!#REF!</definedName>
    <definedName name="fgghhj" localSheetId="2">{"via1",#N/A,TRUE,"general";"via2",#N/A,TRUE,"general";"via3",#N/A,TRUE,"general"}</definedName>
    <definedName name="fgghhj" localSheetId="0">{"via1",#N/A,TRUE,"general";"via2",#N/A,TRUE,"general";"via3",#N/A,TRUE,"general"}</definedName>
    <definedName name="fgghhj" localSheetId="12">{"via1",#N/A,TRUE,"general";"via2",#N/A,TRUE,"general";"via3",#N/A,TRUE,"general"}</definedName>
    <definedName name="fgghhj" localSheetId="1">{"via1",#N/A,TRUE,"general";"via2",#N/A,TRUE,"general";"via3",#N/A,TRUE,"general"}</definedName>
    <definedName name="fgghhj">{"via1",#N/A,TRUE,"general";"via2",#N/A,TRUE,"general";"via3",#N/A,TRUE,"general"}</definedName>
    <definedName name="FGHFBC" localSheetId="2">{"via1",#N/A,TRUE,"general";"via2",#N/A,TRUE,"general";"via3",#N/A,TRUE,"general"}</definedName>
    <definedName name="FGHFBC" localSheetId="0">{"via1",#N/A,TRUE,"general";"via2",#N/A,TRUE,"general";"via3",#N/A,TRUE,"general"}</definedName>
    <definedName name="FGHFBC" localSheetId="12">{"via1",#N/A,TRUE,"general";"via2",#N/A,TRUE,"general";"via3",#N/A,TRUE,"general"}</definedName>
    <definedName name="FGHFBC" localSheetId="1">{"via1",#N/A,TRUE,"general";"via2",#N/A,TRUE,"general";"via3",#N/A,TRUE,"general"}</definedName>
    <definedName name="FGHFBC">{"via1",#N/A,TRUE,"general";"via2",#N/A,TRUE,"general";"via3",#N/A,TRUE,"general"}</definedName>
    <definedName name="fghfg" localSheetId="2">{"TAB1",#N/A,TRUE,"GENERAL";"TAB2",#N/A,TRUE,"GENERAL";"TAB3",#N/A,TRUE,"GENERAL";"TAB4",#N/A,TRUE,"GENERAL";"TAB5",#N/A,TRUE,"GENERAL"}</definedName>
    <definedName name="fghfg" localSheetId="0">{"TAB1",#N/A,TRUE,"GENERAL";"TAB2",#N/A,TRUE,"GENERAL";"TAB3",#N/A,TRUE,"GENERAL";"TAB4",#N/A,TRUE,"GENERAL";"TAB5",#N/A,TRUE,"GENERAL"}</definedName>
    <definedName name="fghfg" localSheetId="12">{"TAB1",#N/A,TRUE,"GENERAL";"TAB2",#N/A,TRUE,"GENERAL";"TAB3",#N/A,TRUE,"GENERAL";"TAB4",#N/A,TRUE,"GENERAL";"TAB5",#N/A,TRUE,"GENERAL"}</definedName>
    <definedName name="fghfg" localSheetId="1">{"TAB1",#N/A,TRUE,"GENERAL";"TAB2",#N/A,TRUE,"GENERAL";"TAB3",#N/A,TRUE,"GENERAL";"TAB4",#N/A,TRUE,"GENERAL";"TAB5",#N/A,TRUE,"GENERAL"}</definedName>
    <definedName name="fghfg">{"TAB1",#N/A,TRUE,"GENERAL";"TAB2",#N/A,TRUE,"GENERAL";"TAB3",#N/A,TRUE,"GENERAL";"TAB4",#N/A,TRUE,"GENERAL";"TAB5",#N/A,TRUE,"GENERAL"}</definedName>
    <definedName name="fghfgh" localSheetId="2">{"via1",#N/A,TRUE,"general";"via2",#N/A,TRUE,"general";"via3",#N/A,TRUE,"general"}</definedName>
    <definedName name="fghfgh" localSheetId="0">{"via1",#N/A,TRUE,"general";"via2",#N/A,TRUE,"general";"via3",#N/A,TRUE,"general"}</definedName>
    <definedName name="fghfgh" localSheetId="12">{"via1",#N/A,TRUE,"general";"via2",#N/A,TRUE,"general";"via3",#N/A,TRUE,"general"}</definedName>
    <definedName name="fghfgh" localSheetId="1">{"via1",#N/A,TRUE,"general";"via2",#N/A,TRUE,"general";"via3",#N/A,TRUE,"general"}</definedName>
    <definedName name="fghfgh">{"via1",#N/A,TRUE,"general";"via2",#N/A,TRUE,"general";"via3",#N/A,TRUE,"general"}</definedName>
    <definedName name="FGHFW" localSheetId="2">{"via1",#N/A,TRUE,"general";"via2",#N/A,TRUE,"general";"via3",#N/A,TRUE,"general"}</definedName>
    <definedName name="FGHFW" localSheetId="0">{"via1",#N/A,TRUE,"general";"via2",#N/A,TRUE,"general";"via3",#N/A,TRUE,"general"}</definedName>
    <definedName name="FGHFW" localSheetId="12">{"via1",#N/A,TRUE,"general";"via2",#N/A,TRUE,"general";"via3",#N/A,TRUE,"general"}</definedName>
    <definedName name="FGHFW" localSheetId="1">{"via1",#N/A,TRUE,"general";"via2",#N/A,TRUE,"general";"via3",#N/A,TRUE,"general"}</definedName>
    <definedName name="FGHFW">{"via1",#N/A,TRUE,"general";"via2",#N/A,TRUE,"general";"via3",#N/A,TRUE,"general"}</definedName>
    <definedName name="fghhh" localSheetId="2">{"TAB1",#N/A,TRUE,"GENERAL";"TAB2",#N/A,TRUE,"GENERAL";"TAB3",#N/A,TRUE,"GENERAL";"TAB4",#N/A,TRUE,"GENERAL";"TAB5",#N/A,TRUE,"GENERAL"}</definedName>
    <definedName name="fghhh" localSheetId="0">{"TAB1",#N/A,TRUE,"GENERAL";"TAB2",#N/A,TRUE,"GENERAL";"TAB3",#N/A,TRUE,"GENERAL";"TAB4",#N/A,TRUE,"GENERAL";"TAB5",#N/A,TRUE,"GENERAL"}</definedName>
    <definedName name="fghhh" localSheetId="12">{"TAB1",#N/A,TRUE,"GENERAL";"TAB2",#N/A,TRUE,"GENERAL";"TAB3",#N/A,TRUE,"GENERAL";"TAB4",#N/A,TRUE,"GENERAL";"TAB5",#N/A,TRUE,"GENERAL"}</definedName>
    <definedName name="fghhh" localSheetId="1">{"TAB1",#N/A,TRUE,"GENERAL";"TAB2",#N/A,TRUE,"GENERAL";"TAB3",#N/A,TRUE,"GENERAL";"TAB4",#N/A,TRUE,"GENERAL";"TAB5",#N/A,TRUE,"GENERAL"}</definedName>
    <definedName name="fghhh">{"TAB1",#N/A,TRUE,"GENERAL";"TAB2",#N/A,TRUE,"GENERAL";"TAB3",#N/A,TRUE,"GENERAL";"TAB4",#N/A,TRUE,"GENERAL";"TAB5",#N/A,TRUE,"GENERAL"}</definedName>
    <definedName name="fghsfgh" localSheetId="2">{"via1",#N/A,TRUE,"general";"via2",#N/A,TRUE,"general";"via3",#N/A,TRUE,"general"}</definedName>
    <definedName name="fghsfgh" localSheetId="0">{"via1",#N/A,TRUE,"general";"via2",#N/A,TRUE,"general";"via3",#N/A,TRUE,"general"}</definedName>
    <definedName name="fghsfgh" localSheetId="12">{"via1",#N/A,TRUE,"general";"via2",#N/A,TRUE,"general";"via3",#N/A,TRUE,"general"}</definedName>
    <definedName name="fghsfgh" localSheetId="1">{"via1",#N/A,TRUE,"general";"via2",#N/A,TRUE,"general";"via3",#N/A,TRUE,"general"}</definedName>
    <definedName name="fghsfgh">{"via1",#N/A,TRUE,"general";"via2",#N/A,TRUE,"general";"via3",#N/A,TRUE,"general"}</definedName>
    <definedName name="fght" localSheetId="2">{"TAB1",#N/A,TRUE,"GENERAL";"TAB2",#N/A,TRUE,"GENERAL";"TAB3",#N/A,TRUE,"GENERAL";"TAB4",#N/A,TRUE,"GENERAL";"TAB5",#N/A,TRUE,"GENERAL"}</definedName>
    <definedName name="fght" localSheetId="0">{"TAB1",#N/A,TRUE,"GENERAL";"TAB2",#N/A,TRUE,"GENERAL";"TAB3",#N/A,TRUE,"GENERAL";"TAB4",#N/A,TRUE,"GENERAL";"TAB5",#N/A,TRUE,"GENERAL"}</definedName>
    <definedName name="fght" localSheetId="12">{"TAB1",#N/A,TRUE,"GENERAL";"TAB2",#N/A,TRUE,"GENERAL";"TAB3",#N/A,TRUE,"GENERAL";"TAB4",#N/A,TRUE,"GENERAL";"TAB5",#N/A,TRUE,"GENERAL"}</definedName>
    <definedName name="fght" localSheetId="1">{"TAB1",#N/A,TRUE,"GENERAL";"TAB2",#N/A,TRUE,"GENERAL";"TAB3",#N/A,TRUE,"GENERAL";"TAB4",#N/A,TRUE,"GENERAL";"TAB5",#N/A,TRUE,"GENERAL"}</definedName>
    <definedName name="fght">{"TAB1",#N/A,TRUE,"GENERAL";"TAB2",#N/A,TRUE,"GENERAL";"TAB3",#N/A,TRUE,"GENERAL";"TAB4",#N/A,TRUE,"GENERAL";"TAB5",#N/A,TRUE,"GENERAL"}</definedName>
    <definedName name="fgjgryi" localSheetId="2">{"TAB1",#N/A,TRUE,"GENERAL";"TAB2",#N/A,TRUE,"GENERAL";"TAB3",#N/A,TRUE,"GENERAL";"TAB4",#N/A,TRUE,"GENERAL";"TAB5",#N/A,TRUE,"GENERAL"}</definedName>
    <definedName name="fgjgryi" localSheetId="0">{"TAB1",#N/A,TRUE,"GENERAL";"TAB2",#N/A,TRUE,"GENERAL";"TAB3",#N/A,TRUE,"GENERAL";"TAB4",#N/A,TRUE,"GENERAL";"TAB5",#N/A,TRUE,"GENERAL"}</definedName>
    <definedName name="fgjgryi" localSheetId="12">{"TAB1",#N/A,TRUE,"GENERAL";"TAB2",#N/A,TRUE,"GENERAL";"TAB3",#N/A,TRUE,"GENERAL";"TAB4",#N/A,TRUE,"GENERAL";"TAB5",#N/A,TRUE,"GENERAL"}</definedName>
    <definedName name="fgjgryi" localSheetId="1">{"TAB1",#N/A,TRUE,"GENERAL";"TAB2",#N/A,TRUE,"GENERAL";"TAB3",#N/A,TRUE,"GENERAL";"TAB4",#N/A,TRUE,"GENERAL";"TAB5",#N/A,TRUE,"GENERAL"}</definedName>
    <definedName name="fgjgryi">{"TAB1",#N/A,TRUE,"GENERAL";"TAB2",#N/A,TRUE,"GENERAL";"TAB3",#N/A,TRUE,"GENERAL";"TAB4",#N/A,TRUE,"GENERAL";"TAB5",#N/A,TRUE,"GENERAL"}</definedName>
    <definedName name="fhfg" localSheetId="2">{"TAB1",#N/A,TRUE,"GENERAL";"TAB2",#N/A,TRUE,"GENERAL";"TAB3",#N/A,TRUE,"GENERAL";"TAB4",#N/A,TRUE,"GENERAL";"TAB5",#N/A,TRUE,"GENERAL"}</definedName>
    <definedName name="fhfg" localSheetId="0">{"TAB1",#N/A,TRUE,"GENERAL";"TAB2",#N/A,TRUE,"GENERAL";"TAB3",#N/A,TRUE,"GENERAL";"TAB4",#N/A,TRUE,"GENERAL";"TAB5",#N/A,TRUE,"GENERAL"}</definedName>
    <definedName name="fhfg" localSheetId="12">{"TAB1",#N/A,TRUE,"GENERAL";"TAB2",#N/A,TRUE,"GENERAL";"TAB3",#N/A,TRUE,"GENERAL";"TAB4",#N/A,TRUE,"GENERAL";"TAB5",#N/A,TRUE,"GENERAL"}</definedName>
    <definedName name="fhfg" localSheetId="1">{"TAB1",#N/A,TRUE,"GENERAL";"TAB2",#N/A,TRUE,"GENERAL";"TAB3",#N/A,TRUE,"GENERAL";"TAB4",#N/A,TRUE,"GENERAL";"TAB5",#N/A,TRUE,"GENERAL"}</definedName>
    <definedName name="fhfg">{"TAB1",#N/A,TRUE,"GENERAL";"TAB2",#N/A,TRUE,"GENERAL";"TAB3",#N/A,TRUE,"GENERAL";"TAB4",#N/A,TRUE,"GENERAL";"TAB5",#N/A,TRUE,"GENERAL"}</definedName>
    <definedName name="fhfgh" localSheetId="2">{"via1",#N/A,TRUE,"general";"via2",#N/A,TRUE,"general";"via3",#N/A,TRUE,"general"}</definedName>
    <definedName name="fhfgh" localSheetId="0">{"via1",#N/A,TRUE,"general";"via2",#N/A,TRUE,"general";"via3",#N/A,TRUE,"general"}</definedName>
    <definedName name="fhfgh" localSheetId="12">{"via1",#N/A,TRUE,"general";"via2",#N/A,TRUE,"general";"via3",#N/A,TRUE,"general"}</definedName>
    <definedName name="fhfgh" localSheetId="1">{"via1",#N/A,TRUE,"general";"via2",#N/A,TRUE,"general";"via3",#N/A,TRUE,"general"}</definedName>
    <definedName name="fhfgh">{"via1",#N/A,TRUE,"general";"via2",#N/A,TRUE,"general";"via3",#N/A,TRUE,"general"}</definedName>
    <definedName name="fhgh" localSheetId="2">{"via1",#N/A,TRUE,"general";"via2",#N/A,TRUE,"general";"via3",#N/A,TRUE,"general"}</definedName>
    <definedName name="fhgh" localSheetId="0">{"via1",#N/A,TRUE,"general";"via2",#N/A,TRUE,"general";"via3",#N/A,TRUE,"general"}</definedName>
    <definedName name="fhgh" localSheetId="12">{"via1",#N/A,TRUE,"general";"via2",#N/A,TRUE,"general";"via3",#N/A,TRUE,"general"}</definedName>
    <definedName name="fhgh" localSheetId="1">{"via1",#N/A,TRUE,"general";"via2",#N/A,TRUE,"general";"via3",#N/A,TRUE,"general"}</definedName>
    <definedName name="fhgh">{"via1",#N/A,TRUE,"general";"via2",#N/A,TRUE,"general";"via3",#N/A,TRUE,"general"}</definedName>
    <definedName name="FHGTRDHGT" localSheetId="2">!#REF!</definedName>
    <definedName name="FHGTRDHGT">!#REF!</definedName>
    <definedName name="fhpltyunh" localSheetId="2">{"via1",#N/A,TRUE,"general";"via2",#N/A,TRUE,"general";"via3",#N/A,TRUE,"general"}</definedName>
    <definedName name="fhpltyunh" localSheetId="0">{"via1",#N/A,TRUE,"general";"via2",#N/A,TRUE,"general";"via3",#N/A,TRUE,"general"}</definedName>
    <definedName name="fhpltyunh" localSheetId="12">{"via1",#N/A,TRUE,"general";"via2",#N/A,TRUE,"general";"via3",#N/A,TRUE,"general"}</definedName>
    <definedName name="fhpltyunh" localSheetId="1">{"via1",#N/A,TRUE,"general";"via2",#N/A,TRUE,"general";"via3",#N/A,TRUE,"general"}</definedName>
    <definedName name="fhpltyunh">{"via1",#N/A,TRUE,"general";"via2",#N/A,TRUE,"general";"via3",#N/A,TRUE,"general"}</definedName>
    <definedName name="FILTRANTE" localSheetId="2">!#REF!</definedName>
    <definedName name="FILTRANTE">!#REF!</definedName>
    <definedName name="filtro_impacto">[5]FILTRO!$A$2:$A$167</definedName>
    <definedName name="Fin_de_semana">[9]días_habiles_2015!$M$1:$M$2</definedName>
    <definedName name="FINISHER" localSheetId="2">!#REF!</definedName>
    <definedName name="FINISHER">!#REF!</definedName>
    <definedName name="fma" localSheetId="2">#REF!</definedName>
    <definedName name="fma">#REF!</definedName>
    <definedName name="fmb" localSheetId="2">#REF!</definedName>
    <definedName name="fmb">#REF!</definedName>
    <definedName name="fpa" localSheetId="2">!#REF!</definedName>
    <definedName name="fpa">!#REF!</definedName>
    <definedName name="fpb" localSheetId="2">#REF!</definedName>
    <definedName name="fpb">#REF!</definedName>
    <definedName name="FPrestacional" localSheetId="2">!#REF!+!#REF!</definedName>
    <definedName name="FPrestacional" localSheetId="1">!#REF!+!#REF!</definedName>
    <definedName name="FPrestacional">!#REF!+!#REF!</definedName>
    <definedName name="frbgsd" localSheetId="2">{"TAB1",#N/A,TRUE,"GENERAL";"TAB2",#N/A,TRUE,"GENERAL";"TAB3",#N/A,TRUE,"GENERAL";"TAB4",#N/A,TRUE,"GENERAL";"TAB5",#N/A,TRUE,"GENERAL"}</definedName>
    <definedName name="frbgsd" localSheetId="0">{"TAB1",#N/A,TRUE,"GENERAL";"TAB2",#N/A,TRUE,"GENERAL";"TAB3",#N/A,TRUE,"GENERAL";"TAB4",#N/A,TRUE,"GENERAL";"TAB5",#N/A,TRUE,"GENERAL"}</definedName>
    <definedName name="frbgsd" localSheetId="12">{"TAB1",#N/A,TRUE,"GENERAL";"TAB2",#N/A,TRUE,"GENERAL";"TAB3",#N/A,TRUE,"GENERAL";"TAB4",#N/A,TRUE,"GENERAL";"TAB5",#N/A,TRUE,"GENERAL"}</definedName>
    <definedName name="frbgsd" localSheetId="1">{"TAB1",#N/A,TRUE,"GENERAL";"TAB2",#N/A,TRUE,"GENERAL";"TAB3",#N/A,TRUE,"GENERAL";"TAB4",#N/A,TRUE,"GENERAL";"TAB5",#N/A,TRUE,"GENERAL"}</definedName>
    <definedName name="frbgsd">{"TAB1",#N/A,TRUE,"GENERAL";"TAB2",#N/A,TRUE,"GENERAL";"TAB3",#N/A,TRUE,"GENERAL";"TAB4",#N/A,TRUE,"GENERAL";"TAB5",#N/A,TRUE,"GENERAL"}</definedName>
    <definedName name="frefr" localSheetId="2">{"via1",#N/A,TRUE,"general";"via2",#N/A,TRUE,"general";"via3",#N/A,TRUE,"general"}</definedName>
    <definedName name="frefr" localSheetId="0">{"via1",#N/A,TRUE,"general";"via2",#N/A,TRUE,"general";"via3",#N/A,TRUE,"general"}</definedName>
    <definedName name="frefr" localSheetId="12">{"via1",#N/A,TRUE,"general";"via2",#N/A,TRUE,"general";"via3",#N/A,TRUE,"general"}</definedName>
    <definedName name="frefr" localSheetId="1">{"via1",#N/A,TRUE,"general";"via2",#N/A,TRUE,"general";"via3",#N/A,TRUE,"general"}</definedName>
    <definedName name="frefr">{"via1",#N/A,TRUE,"general";"via2",#N/A,TRUE,"general";"via3",#N/A,TRUE,"general"}</definedName>
    <definedName name="frfa" localSheetId="2">{"via1",#N/A,TRUE,"general";"via2",#N/A,TRUE,"general";"via3",#N/A,TRUE,"general"}</definedName>
    <definedName name="frfa" localSheetId="0">{"via1",#N/A,TRUE,"general";"via2",#N/A,TRUE,"general";"via3",#N/A,TRUE,"general"}</definedName>
    <definedName name="frfa" localSheetId="12">{"via1",#N/A,TRUE,"general";"via2",#N/A,TRUE,"general";"via3",#N/A,TRUE,"general"}</definedName>
    <definedName name="frfa" localSheetId="1">{"via1",#N/A,TRUE,"general";"via2",#N/A,TRUE,"general";"via3",#N/A,TRUE,"general"}</definedName>
    <definedName name="frfa">{"via1",#N/A,TRUE,"general";"via2",#N/A,TRUE,"general";"via3",#N/A,TRUE,"general"}</definedName>
    <definedName name="frfr" localSheetId="2">{"TAB1",#N/A,TRUE,"GENERAL";"TAB2",#N/A,TRUE,"GENERAL";"TAB3",#N/A,TRUE,"GENERAL";"TAB4",#N/A,TRUE,"GENERAL";"TAB5",#N/A,TRUE,"GENERAL"}</definedName>
    <definedName name="frfr" localSheetId="0">{"TAB1",#N/A,TRUE,"GENERAL";"TAB2",#N/A,TRUE,"GENERAL";"TAB3",#N/A,TRUE,"GENERAL";"TAB4",#N/A,TRUE,"GENERAL";"TAB5",#N/A,TRUE,"GENERAL"}</definedName>
    <definedName name="frfr" localSheetId="12">{"TAB1",#N/A,TRUE,"GENERAL";"TAB2",#N/A,TRUE,"GENERAL";"TAB3",#N/A,TRUE,"GENERAL";"TAB4",#N/A,TRUE,"GENERAL";"TAB5",#N/A,TRUE,"GENERAL"}</definedName>
    <definedName name="frfr" localSheetId="1">{"TAB1",#N/A,TRUE,"GENERAL";"TAB2",#N/A,TRUE,"GENERAL";"TAB3",#N/A,TRUE,"GENERAL";"TAB4",#N/A,TRUE,"GENERAL";"TAB5",#N/A,TRUE,"GENERAL"}</definedName>
    <definedName name="frfr">{"TAB1",#N/A,TRUE,"GENERAL";"TAB2",#N/A,TRUE,"GENERAL";"TAB3",#N/A,TRUE,"GENERAL";"TAB4",#N/A,TRUE,"GENERAL";"TAB5",#N/A,TRUE,"GENERAL"}</definedName>
    <definedName name="FSERFFSF" localSheetId="2">!#REF!</definedName>
    <definedName name="FSERFFSF">!#REF!</definedName>
    <definedName name="fwff" localSheetId="2">{"via1",#N/A,TRUE,"general";"via2",#N/A,TRUE,"general";"via3",#N/A,TRUE,"general"}</definedName>
    <definedName name="fwff" localSheetId="0">{"via1",#N/A,TRUE,"general";"via2",#N/A,TRUE,"general";"via3",#N/A,TRUE,"general"}</definedName>
    <definedName name="fwff" localSheetId="12">{"via1",#N/A,TRUE,"general";"via2",#N/A,TRUE,"general";"via3",#N/A,TRUE,"general"}</definedName>
    <definedName name="fwff" localSheetId="1">{"via1",#N/A,TRUE,"general";"via2",#N/A,TRUE,"general";"via3",#N/A,TRUE,"general"}</definedName>
    <definedName name="fwff">{"via1",#N/A,TRUE,"general";"via2",#N/A,TRUE,"general";"via3",#N/A,TRUE,"general"}</definedName>
    <definedName name="fwwe" localSheetId="2">{"via1",#N/A,TRUE,"general";"via2",#N/A,TRUE,"general";"via3",#N/A,TRUE,"general"}</definedName>
    <definedName name="fwwe" localSheetId="0">{"via1",#N/A,TRUE,"general";"via2",#N/A,TRUE,"general";"via3",#N/A,TRUE,"general"}</definedName>
    <definedName name="fwwe" localSheetId="12">{"via1",#N/A,TRUE,"general";"via2",#N/A,TRUE,"general";"via3",#N/A,TRUE,"general"}</definedName>
    <definedName name="fwwe" localSheetId="1">{"via1",#N/A,TRUE,"general";"via2",#N/A,TRUE,"general";"via3",#N/A,TRUE,"general"}</definedName>
    <definedName name="fwwe">{"via1",#N/A,TRUE,"general";"via2",#N/A,TRUE,"general";"via3",#N/A,TRUE,"general"}</definedName>
    <definedName name="G" localSheetId="2">!#REF!</definedName>
    <definedName name="G">!#REF!</definedName>
    <definedName name="GAdministrativos" localSheetId="2">!#REF!</definedName>
    <definedName name="GAdministrativos">!#REF!</definedName>
    <definedName name="GAdministrativosAl" localSheetId="2">!#REF!</definedName>
    <definedName name="GAdministrativosAl">!#REF!</definedName>
    <definedName name="GAGTHH" localSheetId="2">!#REF!</definedName>
    <definedName name="GAGTHH">!#REF!</definedName>
    <definedName name="gbbfghghj" localSheetId="2">{"TAB1",#N/A,TRUE,"GENERAL";"TAB2",#N/A,TRUE,"GENERAL";"TAB3",#N/A,TRUE,"GENERAL";"TAB4",#N/A,TRUE,"GENERAL";"TAB5",#N/A,TRUE,"GENERAL"}</definedName>
    <definedName name="gbbfghghj" localSheetId="0">{"TAB1",#N/A,TRUE,"GENERAL";"TAB2",#N/A,TRUE,"GENERAL";"TAB3",#N/A,TRUE,"GENERAL";"TAB4",#N/A,TRUE,"GENERAL";"TAB5",#N/A,TRUE,"GENERAL"}</definedName>
    <definedName name="gbbfghghj" localSheetId="12">{"TAB1",#N/A,TRUE,"GENERAL";"TAB2",#N/A,TRUE,"GENERAL";"TAB3",#N/A,TRUE,"GENERAL";"TAB4",#N/A,TRUE,"GENERAL";"TAB5",#N/A,TRUE,"GENERAL"}</definedName>
    <definedName name="gbbfghghj" localSheetId="1">{"TAB1",#N/A,TRUE,"GENERAL";"TAB2",#N/A,TRUE,"GENERAL";"TAB3",#N/A,TRUE,"GENERAL";"TAB4",#N/A,TRUE,"GENERAL";"TAB5",#N/A,TRUE,"GENERAL"}</definedName>
    <definedName name="gbbfghghj">{"TAB1",#N/A,TRUE,"GENERAL";"TAB2",#N/A,TRUE,"GENERAL";"TAB3",#N/A,TRUE,"GENERAL";"TAB4",#N/A,TRUE,"GENERAL";"TAB5",#N/A,TRUE,"GENERAL"}</definedName>
    <definedName name="GDJNDG" localSheetId="2">3+(ROW(OFFSET(!#REF!,0,0,200,1))-1)*0.0301507538</definedName>
    <definedName name="GDJNDG">3+(ROW(OFFSET(!#REF!,0,0,200,1))-1)*0.0301507538</definedName>
    <definedName name="gdt" localSheetId="2">{"TAB1",#N/A,TRUE,"GENERAL";"TAB2",#N/A,TRUE,"GENERAL";"TAB3",#N/A,TRUE,"GENERAL";"TAB4",#N/A,TRUE,"GENERAL";"TAB5",#N/A,TRUE,"GENERAL"}</definedName>
    <definedName name="gdt" localSheetId="0">{"TAB1",#N/A,TRUE,"GENERAL";"TAB2",#N/A,TRUE,"GENERAL";"TAB3",#N/A,TRUE,"GENERAL";"TAB4",#N/A,TRUE,"GENERAL";"TAB5",#N/A,TRUE,"GENERAL"}</definedName>
    <definedName name="gdt" localSheetId="12">{"TAB1",#N/A,TRUE,"GENERAL";"TAB2",#N/A,TRUE,"GENERAL";"TAB3",#N/A,TRUE,"GENERAL";"TAB4",#N/A,TRUE,"GENERAL";"TAB5",#N/A,TRUE,"GENERAL"}</definedName>
    <definedName name="gdt" localSheetId="1">{"TAB1",#N/A,TRUE,"GENERAL";"TAB2",#N/A,TRUE,"GENERAL";"TAB3",#N/A,TRUE,"GENERAL";"TAB4",#N/A,TRUE,"GENERAL";"TAB5",#N/A,TRUE,"GENERAL"}</definedName>
    <definedName name="gdt">{"TAB1",#N/A,TRUE,"GENERAL";"TAB2",#N/A,TRUE,"GENERAL";"TAB3",#N/A,TRUE,"GENERAL";"TAB4",#N/A,TRUE,"GENERAL";"TAB5",#N/A,TRUE,"GENERAL"}</definedName>
    <definedName name="geg" localSheetId="2">{"via1",#N/A,TRUE,"general";"via2",#N/A,TRUE,"general";"via3",#N/A,TRUE,"general"}</definedName>
    <definedName name="geg" localSheetId="0">{"via1",#N/A,TRUE,"general";"via2",#N/A,TRUE,"general";"via3",#N/A,TRUE,"general"}</definedName>
    <definedName name="geg" localSheetId="12">{"via1",#N/A,TRUE,"general";"via2",#N/A,TRUE,"general";"via3",#N/A,TRUE,"general"}</definedName>
    <definedName name="geg" localSheetId="1">{"via1",#N/A,TRUE,"general";"via2",#N/A,TRUE,"general";"via3",#N/A,TRUE,"general"}</definedName>
    <definedName name="geg">{"via1",#N/A,TRUE,"general";"via2",#N/A,TRUE,"general";"via3",#N/A,TRUE,"general"}</definedName>
    <definedName name="GEOTEXTIL" localSheetId="2">!#REF!</definedName>
    <definedName name="GEOTEXTIL">!#REF!</definedName>
    <definedName name="gerg" localSheetId="2">{"TAB1",#N/A,TRUE,"GENERAL";"TAB2",#N/A,TRUE,"GENERAL";"TAB3",#N/A,TRUE,"GENERAL";"TAB4",#N/A,TRUE,"GENERAL";"TAB5",#N/A,TRUE,"GENERAL"}</definedName>
    <definedName name="gerg" localSheetId="0">{"TAB1",#N/A,TRUE,"GENERAL";"TAB2",#N/A,TRUE,"GENERAL";"TAB3",#N/A,TRUE,"GENERAL";"TAB4",#N/A,TRUE,"GENERAL";"TAB5",#N/A,TRUE,"GENERAL"}</definedName>
    <definedName name="gerg" localSheetId="12">{"TAB1",#N/A,TRUE,"GENERAL";"TAB2",#N/A,TRUE,"GENERAL";"TAB3",#N/A,TRUE,"GENERAL";"TAB4",#N/A,TRUE,"GENERAL";"TAB5",#N/A,TRUE,"GENERAL"}</definedName>
    <definedName name="gerg" localSheetId="1">{"TAB1",#N/A,TRUE,"GENERAL";"TAB2",#N/A,TRUE,"GENERAL";"TAB3",#N/A,TRUE,"GENERAL";"TAB4",#N/A,TRUE,"GENERAL";"TAB5",#N/A,TRUE,"GENERAL"}</definedName>
    <definedName name="gerg">{"TAB1",#N/A,TRUE,"GENERAL";"TAB2",#N/A,TRUE,"GENERAL";"TAB3",#N/A,TRUE,"GENERAL";"TAB4",#N/A,TRUE,"GENERAL";"TAB5",#N/A,TRUE,"GENERAL"}</definedName>
    <definedName name="gerg54" localSheetId="2">{"via1",#N/A,TRUE,"general";"via2",#N/A,TRUE,"general";"via3",#N/A,TRUE,"general"}</definedName>
    <definedName name="gerg54" localSheetId="0">{"via1",#N/A,TRUE,"general";"via2",#N/A,TRUE,"general";"via3",#N/A,TRUE,"general"}</definedName>
    <definedName name="gerg54" localSheetId="12">{"via1",#N/A,TRUE,"general";"via2",#N/A,TRUE,"general";"via3",#N/A,TRUE,"general"}</definedName>
    <definedName name="gerg54" localSheetId="1">{"via1",#N/A,TRUE,"general";"via2",#N/A,TRUE,"general";"via3",#N/A,TRUE,"general"}</definedName>
    <definedName name="gerg54">{"via1",#N/A,TRUE,"general";"via2",#N/A,TRUE,"general";"via3",#N/A,TRUE,"general"}</definedName>
    <definedName name="gergew" localSheetId="2">{"TAB1",#N/A,TRUE,"GENERAL";"TAB2",#N/A,TRUE,"GENERAL";"TAB3",#N/A,TRUE,"GENERAL";"TAB4",#N/A,TRUE,"GENERAL";"TAB5",#N/A,TRUE,"GENERAL"}</definedName>
    <definedName name="gergew" localSheetId="0">{"TAB1",#N/A,TRUE,"GENERAL";"TAB2",#N/A,TRUE,"GENERAL";"TAB3",#N/A,TRUE,"GENERAL";"TAB4",#N/A,TRUE,"GENERAL";"TAB5",#N/A,TRUE,"GENERAL"}</definedName>
    <definedName name="gergew" localSheetId="12">{"TAB1",#N/A,TRUE,"GENERAL";"TAB2",#N/A,TRUE,"GENERAL";"TAB3",#N/A,TRUE,"GENERAL";"TAB4",#N/A,TRUE,"GENERAL";"TAB5",#N/A,TRUE,"GENERAL"}</definedName>
    <definedName name="gergew" localSheetId="1">{"TAB1",#N/A,TRUE,"GENERAL";"TAB2",#N/A,TRUE,"GENERAL";"TAB3",#N/A,TRUE,"GENERAL";"TAB4",#N/A,TRUE,"GENERAL";"TAB5",#N/A,TRUE,"GENERAL"}</definedName>
    <definedName name="gergew">{"TAB1",#N/A,TRUE,"GENERAL";"TAB2",#N/A,TRUE,"GENERAL";"TAB3",#N/A,TRUE,"GENERAL";"TAB4",#N/A,TRUE,"GENERAL";"TAB5",#N/A,TRUE,"GENERAL"}</definedName>
    <definedName name="gergw" localSheetId="2">{"TAB1",#N/A,TRUE,"GENERAL";"TAB2",#N/A,TRUE,"GENERAL";"TAB3",#N/A,TRUE,"GENERAL";"TAB4",#N/A,TRUE,"GENERAL";"TAB5",#N/A,TRUE,"GENERAL"}</definedName>
    <definedName name="gergw" localSheetId="0">{"TAB1",#N/A,TRUE,"GENERAL";"TAB2",#N/A,TRUE,"GENERAL";"TAB3",#N/A,TRUE,"GENERAL";"TAB4",#N/A,TRUE,"GENERAL";"TAB5",#N/A,TRUE,"GENERAL"}</definedName>
    <definedName name="gergw" localSheetId="12">{"TAB1",#N/A,TRUE,"GENERAL";"TAB2",#N/A,TRUE,"GENERAL";"TAB3",#N/A,TRUE,"GENERAL";"TAB4",#N/A,TRUE,"GENERAL";"TAB5",#N/A,TRUE,"GENERAL"}</definedName>
    <definedName name="gergw" localSheetId="1">{"TAB1",#N/A,TRUE,"GENERAL";"TAB2",#N/A,TRUE,"GENERAL";"TAB3",#N/A,TRUE,"GENERAL";"TAB4",#N/A,TRUE,"GENERAL";"TAB5",#N/A,TRUE,"GENERAL"}</definedName>
    <definedName name="gergw">{"TAB1",#N/A,TRUE,"GENERAL";"TAB2",#N/A,TRUE,"GENERAL";"TAB3",#N/A,TRUE,"GENERAL";"TAB4",#N/A,TRUE,"GENERAL";"TAB5",#N/A,TRUE,"GENERAL"}</definedName>
    <definedName name="gfd" localSheetId="2">{"TAB1",#N/A,TRUE,"GENERAL";"TAB2",#N/A,TRUE,"GENERAL";"TAB3",#N/A,TRUE,"GENERAL";"TAB4",#N/A,TRUE,"GENERAL";"TAB5",#N/A,TRUE,"GENERAL"}</definedName>
    <definedName name="gfd" localSheetId="0">{"TAB1",#N/A,TRUE,"GENERAL";"TAB2",#N/A,TRUE,"GENERAL";"TAB3",#N/A,TRUE,"GENERAL";"TAB4",#N/A,TRUE,"GENERAL";"TAB5",#N/A,TRUE,"GENERAL"}</definedName>
    <definedName name="gfd" localSheetId="12">{"TAB1",#N/A,TRUE,"GENERAL";"TAB2",#N/A,TRUE,"GENERAL";"TAB3",#N/A,TRUE,"GENERAL";"TAB4",#N/A,TRUE,"GENERAL";"TAB5",#N/A,TRUE,"GENERAL"}</definedName>
    <definedName name="gfd" localSheetId="1">{"TAB1",#N/A,TRUE,"GENERAL";"TAB2",#N/A,TRUE,"GENERAL";"TAB3",#N/A,TRUE,"GENERAL";"TAB4",#N/A,TRUE,"GENERAL";"TAB5",#N/A,TRUE,"GENERAL"}</definedName>
    <definedName name="gfd">{"TAB1",#N/A,TRUE,"GENERAL";"TAB2",#N/A,TRUE,"GENERAL";"TAB3",#N/A,TRUE,"GENERAL";"TAB4",#N/A,TRUE,"GENERAL";"TAB5",#N/A,TRUE,"GENERAL"}</definedName>
    <definedName name="gfdg" localSheetId="2">{"via1",#N/A,TRUE,"general";"via2",#N/A,TRUE,"general";"via3",#N/A,TRUE,"general"}</definedName>
    <definedName name="gfdg" localSheetId="0">{"via1",#N/A,TRUE,"general";"via2",#N/A,TRUE,"general";"via3",#N/A,TRUE,"general"}</definedName>
    <definedName name="gfdg" localSheetId="12">{"via1",#N/A,TRUE,"general";"via2",#N/A,TRUE,"general";"via3",#N/A,TRUE,"general"}</definedName>
    <definedName name="gfdg" localSheetId="1">{"via1",#N/A,TRUE,"general";"via2",#N/A,TRUE,"general";"via3",#N/A,TRUE,"general"}</definedName>
    <definedName name="gfdg">{"via1",#N/A,TRUE,"general";"via2",#N/A,TRUE,"general";"via3",#N/A,TRUE,"general"}</definedName>
    <definedName name="gfgfgr" localSheetId="2">{"via1",#N/A,TRUE,"general";"via2",#N/A,TRUE,"general";"via3",#N/A,TRUE,"general"}</definedName>
    <definedName name="gfgfgr" localSheetId="0">{"via1",#N/A,TRUE,"general";"via2",#N/A,TRUE,"general";"via3",#N/A,TRUE,"general"}</definedName>
    <definedName name="gfgfgr" localSheetId="12">{"via1",#N/A,TRUE,"general";"via2",#N/A,TRUE,"general";"via3",#N/A,TRUE,"general"}</definedName>
    <definedName name="gfgfgr" localSheetId="1">{"via1",#N/A,TRUE,"general";"via2",#N/A,TRUE,"general";"via3",#N/A,TRUE,"general"}</definedName>
    <definedName name="gfgfgr">{"via1",#N/A,TRUE,"general";"via2",#N/A,TRUE,"general";"via3",#N/A,TRUE,"general"}</definedName>
    <definedName name="gfhf" localSheetId="2">{"via1",#N/A,TRUE,"general";"via2",#N/A,TRUE,"general";"via3",#N/A,TRUE,"general"}</definedName>
    <definedName name="gfhf" localSheetId="0">{"via1",#N/A,TRUE,"general";"via2",#N/A,TRUE,"general";"via3",#N/A,TRUE,"general"}</definedName>
    <definedName name="gfhf" localSheetId="12">{"via1",#N/A,TRUE,"general";"via2",#N/A,TRUE,"general";"via3",#N/A,TRUE,"general"}</definedName>
    <definedName name="gfhf" localSheetId="1">{"via1",#N/A,TRUE,"general";"via2",#N/A,TRUE,"general";"via3",#N/A,TRUE,"general"}</definedName>
    <definedName name="gfhf">{"via1",#N/A,TRUE,"general";"via2",#N/A,TRUE,"general";"via3",#N/A,TRUE,"general"}</definedName>
    <definedName name="gfhfdh" localSheetId="2">{"TAB1",#N/A,TRUE,"GENERAL";"TAB2",#N/A,TRUE,"GENERAL";"TAB3",#N/A,TRUE,"GENERAL";"TAB4",#N/A,TRUE,"GENERAL";"TAB5",#N/A,TRUE,"GENERAL"}</definedName>
    <definedName name="gfhfdh" localSheetId="0">{"TAB1",#N/A,TRUE,"GENERAL";"TAB2",#N/A,TRUE,"GENERAL";"TAB3",#N/A,TRUE,"GENERAL";"TAB4",#N/A,TRUE,"GENERAL";"TAB5",#N/A,TRUE,"GENERAL"}</definedName>
    <definedName name="gfhfdh" localSheetId="12">{"TAB1",#N/A,TRUE,"GENERAL";"TAB2",#N/A,TRUE,"GENERAL";"TAB3",#N/A,TRUE,"GENERAL";"TAB4",#N/A,TRUE,"GENERAL";"TAB5",#N/A,TRUE,"GENERAL"}</definedName>
    <definedName name="gfhfdh" localSheetId="1">{"TAB1",#N/A,TRUE,"GENERAL";"TAB2",#N/A,TRUE,"GENERAL";"TAB3",#N/A,TRUE,"GENERAL";"TAB4",#N/A,TRUE,"GENERAL";"TAB5",#N/A,TRUE,"GENERAL"}</definedName>
    <definedName name="gfhfdh">{"TAB1",#N/A,TRUE,"GENERAL";"TAB2",#N/A,TRUE,"GENERAL";"TAB3",#N/A,TRUE,"GENERAL";"TAB4",#N/A,TRUE,"GENERAL";"TAB5",#N/A,TRUE,"GENERAL"}</definedName>
    <definedName name="gfhgfh" localSheetId="2">{"TAB1",#N/A,TRUE,"GENERAL";"TAB2",#N/A,TRUE,"GENERAL";"TAB3",#N/A,TRUE,"GENERAL";"TAB4",#N/A,TRUE,"GENERAL";"TAB5",#N/A,TRUE,"GENERAL"}</definedName>
    <definedName name="gfhgfh" localSheetId="0">{"TAB1",#N/A,TRUE,"GENERAL";"TAB2",#N/A,TRUE,"GENERAL";"TAB3",#N/A,TRUE,"GENERAL";"TAB4",#N/A,TRUE,"GENERAL";"TAB5",#N/A,TRUE,"GENERAL"}</definedName>
    <definedName name="gfhgfh" localSheetId="12">{"TAB1",#N/A,TRUE,"GENERAL";"TAB2",#N/A,TRUE,"GENERAL";"TAB3",#N/A,TRUE,"GENERAL";"TAB4",#N/A,TRUE,"GENERAL";"TAB5",#N/A,TRUE,"GENERAL"}</definedName>
    <definedName name="gfhgfh" localSheetId="1">{"TAB1",#N/A,TRUE,"GENERAL";"TAB2",#N/A,TRUE,"GENERAL";"TAB3",#N/A,TRUE,"GENERAL";"TAB4",#N/A,TRUE,"GENERAL";"TAB5",#N/A,TRUE,"GENERAL"}</definedName>
    <definedName name="gfhgfh">{"TAB1",#N/A,TRUE,"GENERAL";"TAB2",#N/A,TRUE,"GENERAL";"TAB3",#N/A,TRUE,"GENERAL";"TAB4",#N/A,TRUE,"GENERAL";"TAB5",#N/A,TRUE,"GENERAL"}</definedName>
    <definedName name="GFJHG" localSheetId="2">!#REF!</definedName>
    <definedName name="GFJHG">!#REF!</definedName>
    <definedName name="GFJHGJ" localSheetId="2">{"TAB1",#N/A,TRUE,"GENERAL";"TAB2",#N/A,TRUE,"GENERAL";"TAB3",#N/A,TRUE,"GENERAL";"TAB4",#N/A,TRUE,"GENERAL";"TAB5",#N/A,TRUE,"GENERAL"}</definedName>
    <definedName name="GFJHGJ" localSheetId="0">{"TAB1",#N/A,TRUE,"GENERAL";"TAB2",#N/A,TRUE,"GENERAL";"TAB3",#N/A,TRUE,"GENERAL";"TAB4",#N/A,TRUE,"GENERAL";"TAB5",#N/A,TRUE,"GENERAL"}</definedName>
    <definedName name="GFJHGJ" localSheetId="12">{"TAB1",#N/A,TRUE,"GENERAL";"TAB2",#N/A,TRUE,"GENERAL";"TAB3",#N/A,TRUE,"GENERAL";"TAB4",#N/A,TRUE,"GENERAL";"TAB5",#N/A,TRUE,"GENERAL"}</definedName>
    <definedName name="GFJHGJ" localSheetId="1">{"TAB1",#N/A,TRUE,"GENERAL";"TAB2",#N/A,TRUE,"GENERAL";"TAB3",#N/A,TRUE,"GENERAL";"TAB4",#N/A,TRUE,"GENERAL";"TAB5",#N/A,TRUE,"GENERAL"}</definedName>
    <definedName name="GFJHGJ">{"TAB1",#N/A,TRUE,"GENERAL";"TAB2",#N/A,TRUE,"GENERAL";"TAB3",#N/A,TRUE,"GENERAL";"TAB4",#N/A,TRUE,"GENERAL";"TAB5",#N/A,TRUE,"GENERAL"}</definedName>
    <definedName name="gfjjh" localSheetId="2">{"via1",#N/A,TRUE,"general";"via2",#N/A,TRUE,"general";"via3",#N/A,TRUE,"general"}</definedName>
    <definedName name="gfjjh" localSheetId="0">{"via1",#N/A,TRUE,"general";"via2",#N/A,TRUE,"general";"via3",#N/A,TRUE,"general"}</definedName>
    <definedName name="gfjjh" localSheetId="12">{"via1",#N/A,TRUE,"general";"via2",#N/A,TRUE,"general";"via3",#N/A,TRUE,"general"}</definedName>
    <definedName name="gfjjh" localSheetId="1">{"via1",#N/A,TRUE,"general";"via2",#N/A,TRUE,"general";"via3",#N/A,TRUE,"general"}</definedName>
    <definedName name="gfjjh">{"via1",#N/A,TRUE,"general";"via2",#N/A,TRUE,"general";"via3",#N/A,TRUE,"general"}</definedName>
    <definedName name="gfutyj6" localSheetId="2">{"via1",#N/A,TRUE,"general";"via2",#N/A,TRUE,"general";"via3",#N/A,TRUE,"general"}</definedName>
    <definedName name="gfutyj6" localSheetId="0">{"via1",#N/A,TRUE,"general";"via2",#N/A,TRUE,"general";"via3",#N/A,TRUE,"general"}</definedName>
    <definedName name="gfutyj6" localSheetId="12">{"via1",#N/A,TRUE,"general";"via2",#N/A,TRUE,"general";"via3",#N/A,TRUE,"general"}</definedName>
    <definedName name="gfutyj6" localSheetId="1">{"via1",#N/A,TRUE,"general";"via2",#N/A,TRUE,"general";"via3",#N/A,TRUE,"general"}</definedName>
    <definedName name="gfutyj6">{"via1",#N/A,TRUE,"general";"via2",#N/A,TRUE,"general";"via3",#N/A,TRUE,"general"}</definedName>
    <definedName name="gg" localSheetId="2">{"TAB1",#N/A,TRUE,"GENERAL";"TAB2",#N/A,TRUE,"GENERAL";"TAB3",#N/A,TRUE,"GENERAL";"TAB4",#N/A,TRUE,"GENERAL";"TAB5",#N/A,TRUE,"GENERAL"}</definedName>
    <definedName name="gg" localSheetId="0">{"TAB1",#N/A,TRUE,"GENERAL";"TAB2",#N/A,TRUE,"GENERAL";"TAB3",#N/A,TRUE,"GENERAL";"TAB4",#N/A,TRUE,"GENERAL";"TAB5",#N/A,TRUE,"GENERAL"}</definedName>
    <definedName name="gg" localSheetId="12">{"TAB1",#N/A,TRUE,"GENERAL";"TAB2",#N/A,TRUE,"GENERAL";"TAB3",#N/A,TRUE,"GENERAL";"TAB4",#N/A,TRUE,"GENERAL";"TAB5",#N/A,TRUE,"GENERAL"}</definedName>
    <definedName name="gg" localSheetId="1">{"TAB1",#N/A,TRUE,"GENERAL";"TAB2",#N/A,TRUE,"GENERAL";"TAB3",#N/A,TRUE,"GENERAL";"TAB4",#N/A,TRUE,"GENERAL";"TAB5",#N/A,TRUE,"GENERAL"}</definedName>
    <definedName name="gg">{"TAB1",#N/A,TRUE,"GENERAL";"TAB2",#N/A,TRUE,"GENERAL";"TAB3",#N/A,TRUE,"GENERAL";"TAB4",#N/A,TRUE,"GENERAL";"TAB5",#N/A,TRUE,"GENERAL"}</definedName>
    <definedName name="ggdr" localSheetId="2">{"via1",#N/A,TRUE,"general";"via2",#N/A,TRUE,"general";"via3",#N/A,TRUE,"general"}</definedName>
    <definedName name="ggdr" localSheetId="0">{"via1",#N/A,TRUE,"general";"via2",#N/A,TRUE,"general";"via3",#N/A,TRUE,"general"}</definedName>
    <definedName name="ggdr" localSheetId="12">{"via1",#N/A,TRUE,"general";"via2",#N/A,TRUE,"general";"via3",#N/A,TRUE,"general"}</definedName>
    <definedName name="ggdr" localSheetId="1">{"via1",#N/A,TRUE,"general";"via2",#N/A,TRUE,"general";"via3",#N/A,TRUE,"general"}</definedName>
    <definedName name="ggdr">{"via1",#N/A,TRUE,"general";"via2",#N/A,TRUE,"general";"via3",#N/A,TRUE,"general"}</definedName>
    <definedName name="ggerg" localSheetId="2">{"TAB1",#N/A,TRUE,"GENERAL";"TAB2",#N/A,TRUE,"GENERAL";"TAB3",#N/A,TRUE,"GENERAL";"TAB4",#N/A,TRUE,"GENERAL";"TAB5",#N/A,TRUE,"GENERAL"}</definedName>
    <definedName name="ggerg" localSheetId="0">{"TAB1",#N/A,TRUE,"GENERAL";"TAB2",#N/A,TRUE,"GENERAL";"TAB3",#N/A,TRUE,"GENERAL";"TAB4",#N/A,TRUE,"GENERAL";"TAB5",#N/A,TRUE,"GENERAL"}</definedName>
    <definedName name="ggerg" localSheetId="12">{"TAB1",#N/A,TRUE,"GENERAL";"TAB2",#N/A,TRUE,"GENERAL";"TAB3",#N/A,TRUE,"GENERAL";"TAB4",#N/A,TRUE,"GENERAL";"TAB5",#N/A,TRUE,"GENERAL"}</definedName>
    <definedName name="ggerg" localSheetId="1">{"TAB1",#N/A,TRUE,"GENERAL";"TAB2",#N/A,TRUE,"GENERAL";"TAB3",#N/A,TRUE,"GENERAL";"TAB4",#N/A,TRUE,"GENERAL";"TAB5",#N/A,TRUE,"GENERAL"}</definedName>
    <definedName name="ggerg">{"TAB1",#N/A,TRUE,"GENERAL";"TAB2",#N/A,TRUE,"GENERAL";"TAB3",#N/A,TRUE,"GENERAL";"TAB4",#N/A,TRUE,"GENERAL";"TAB5",#N/A,TRUE,"GENERAL"}</definedName>
    <definedName name="gggb" localSheetId="2">{"TAB1",#N/A,TRUE,"GENERAL";"TAB2",#N/A,TRUE,"GENERAL";"TAB3",#N/A,TRUE,"GENERAL";"TAB4",#N/A,TRUE,"GENERAL";"TAB5",#N/A,TRUE,"GENERAL"}</definedName>
    <definedName name="gggb" localSheetId="0">{"TAB1",#N/A,TRUE,"GENERAL";"TAB2",#N/A,TRUE,"GENERAL";"TAB3",#N/A,TRUE,"GENERAL";"TAB4",#N/A,TRUE,"GENERAL";"TAB5",#N/A,TRUE,"GENERAL"}</definedName>
    <definedName name="gggb" localSheetId="12">{"TAB1",#N/A,TRUE,"GENERAL";"TAB2",#N/A,TRUE,"GENERAL";"TAB3",#N/A,TRUE,"GENERAL";"TAB4",#N/A,TRUE,"GENERAL";"TAB5",#N/A,TRUE,"GENERAL"}</definedName>
    <definedName name="gggb" localSheetId="1">{"TAB1",#N/A,TRUE,"GENERAL";"TAB2",#N/A,TRUE,"GENERAL";"TAB3",#N/A,TRUE,"GENERAL";"TAB4",#N/A,TRUE,"GENERAL";"TAB5",#N/A,TRUE,"GENERAL"}</definedName>
    <definedName name="gggb">{"TAB1",#N/A,TRUE,"GENERAL";"TAB2",#N/A,TRUE,"GENERAL";"TAB3",#N/A,TRUE,"GENERAL";"TAB4",#N/A,TRUE,"GENERAL";"TAB5",#N/A,TRUE,"GENERAL"}</definedName>
    <definedName name="gggg" localSheetId="2">{"via1",#N/A,TRUE,"general";"via2",#N/A,TRUE,"general";"via3",#N/A,TRUE,"general"}</definedName>
    <definedName name="gggg" localSheetId="0">{"via1",#N/A,TRUE,"general";"via2",#N/A,TRUE,"general";"via3",#N/A,TRUE,"general"}</definedName>
    <definedName name="gggg" localSheetId="12">{"via1",#N/A,TRUE,"general";"via2",#N/A,TRUE,"general";"via3",#N/A,TRUE,"general"}</definedName>
    <definedName name="gggg" localSheetId="1">{"via1",#N/A,TRUE,"general";"via2",#N/A,TRUE,"general";"via3",#N/A,TRUE,"general"}</definedName>
    <definedName name="gggg">{"via1",#N/A,TRUE,"general";"via2",#N/A,TRUE,"general";"via3",#N/A,TRUE,"general"}</definedName>
    <definedName name="ggggd" localSheetId="2">{"TAB1",#N/A,TRUE,"GENERAL";"TAB2",#N/A,TRUE,"GENERAL";"TAB3",#N/A,TRUE,"GENERAL";"TAB4",#N/A,TRUE,"GENERAL";"TAB5",#N/A,TRUE,"GENERAL"}</definedName>
    <definedName name="ggggd" localSheetId="0">{"TAB1",#N/A,TRUE,"GENERAL";"TAB2",#N/A,TRUE,"GENERAL";"TAB3",#N/A,TRUE,"GENERAL";"TAB4",#N/A,TRUE,"GENERAL";"TAB5",#N/A,TRUE,"GENERAL"}</definedName>
    <definedName name="ggggd" localSheetId="12">{"TAB1",#N/A,TRUE,"GENERAL";"TAB2",#N/A,TRUE,"GENERAL";"TAB3",#N/A,TRUE,"GENERAL";"TAB4",#N/A,TRUE,"GENERAL";"TAB5",#N/A,TRUE,"GENERAL"}</definedName>
    <definedName name="ggggd" localSheetId="1">{"TAB1",#N/A,TRUE,"GENERAL";"TAB2",#N/A,TRUE,"GENERAL";"TAB3",#N/A,TRUE,"GENERAL";"TAB4",#N/A,TRUE,"GENERAL";"TAB5",#N/A,TRUE,"GENERAL"}</definedName>
    <definedName name="ggggd">{"TAB1",#N/A,TRUE,"GENERAL";"TAB2",#N/A,TRUE,"GENERAL";"TAB3",#N/A,TRUE,"GENERAL";"TAB4",#N/A,TRUE,"GENERAL";"TAB5",#N/A,TRUE,"GENERAL"}</definedName>
    <definedName name="gggggt" localSheetId="2">{"via1",#N/A,TRUE,"general";"via2",#N/A,TRUE,"general";"via3",#N/A,TRUE,"general"}</definedName>
    <definedName name="gggggt" localSheetId="0">{"via1",#N/A,TRUE,"general";"via2",#N/A,TRUE,"general";"via3",#N/A,TRUE,"general"}</definedName>
    <definedName name="gggggt" localSheetId="12">{"via1",#N/A,TRUE,"general";"via2",#N/A,TRUE,"general";"via3",#N/A,TRUE,"general"}</definedName>
    <definedName name="gggggt" localSheetId="1">{"via1",#N/A,TRUE,"general";"via2",#N/A,TRUE,"general";"via3",#N/A,TRUE,"general"}</definedName>
    <definedName name="gggggt">{"via1",#N/A,TRUE,"general";"via2",#N/A,TRUE,"general";"via3",#N/A,TRUE,"general"}</definedName>
    <definedName name="gggghn" localSheetId="2">{"TAB1",#N/A,TRUE,"GENERAL";"TAB2",#N/A,TRUE,"GENERAL";"TAB3",#N/A,TRUE,"GENERAL";"TAB4",#N/A,TRUE,"GENERAL";"TAB5",#N/A,TRUE,"GENERAL"}</definedName>
    <definedName name="gggghn" localSheetId="0">{"TAB1",#N/A,TRUE,"GENERAL";"TAB2",#N/A,TRUE,"GENERAL";"TAB3",#N/A,TRUE,"GENERAL";"TAB4",#N/A,TRUE,"GENERAL";"TAB5",#N/A,TRUE,"GENERAL"}</definedName>
    <definedName name="gggghn" localSheetId="12">{"TAB1",#N/A,TRUE,"GENERAL";"TAB2",#N/A,TRUE,"GENERAL";"TAB3",#N/A,TRUE,"GENERAL";"TAB4",#N/A,TRUE,"GENERAL";"TAB5",#N/A,TRUE,"GENERAL"}</definedName>
    <definedName name="gggghn" localSheetId="1">{"TAB1",#N/A,TRUE,"GENERAL";"TAB2",#N/A,TRUE,"GENERAL";"TAB3",#N/A,TRUE,"GENERAL";"TAB4",#N/A,TRUE,"GENERAL";"TAB5",#N/A,TRUE,"GENERAL"}</definedName>
    <definedName name="gggghn">{"TAB1",#N/A,TRUE,"GENERAL";"TAB2",#N/A,TRUE,"GENERAL";"TAB3",#N/A,TRUE,"GENERAL";"TAB4",#N/A,TRUE,"GENERAL";"TAB5",#N/A,TRUE,"GENERAL"}</definedName>
    <definedName name="ggggt" localSheetId="2">{"TAB1",#N/A,TRUE,"GENERAL";"TAB2",#N/A,TRUE,"GENERAL";"TAB3",#N/A,TRUE,"GENERAL";"TAB4",#N/A,TRUE,"GENERAL";"TAB5",#N/A,TRUE,"GENERAL"}</definedName>
    <definedName name="ggggt" localSheetId="0">{"TAB1",#N/A,TRUE,"GENERAL";"TAB2",#N/A,TRUE,"GENERAL";"TAB3",#N/A,TRUE,"GENERAL";"TAB4",#N/A,TRUE,"GENERAL";"TAB5",#N/A,TRUE,"GENERAL"}</definedName>
    <definedName name="ggggt" localSheetId="12">{"TAB1",#N/A,TRUE,"GENERAL";"TAB2",#N/A,TRUE,"GENERAL";"TAB3",#N/A,TRUE,"GENERAL";"TAB4",#N/A,TRUE,"GENERAL";"TAB5",#N/A,TRUE,"GENERAL"}</definedName>
    <definedName name="ggggt" localSheetId="1">{"TAB1",#N/A,TRUE,"GENERAL";"TAB2",#N/A,TRUE,"GENERAL";"TAB3",#N/A,TRUE,"GENERAL";"TAB4",#N/A,TRUE,"GENERAL";"TAB5",#N/A,TRUE,"GENERAL"}</definedName>
    <definedName name="ggggt">{"TAB1",#N/A,TRUE,"GENERAL";"TAB2",#N/A,TRUE,"GENERAL";"TAB3",#N/A,TRUE,"GENERAL";"TAB4",#N/A,TRUE,"GENERAL";"TAB5",#N/A,TRUE,"GENERAL"}</definedName>
    <definedName name="ggggy" localSheetId="2">{"TAB1",#N/A,TRUE,"GENERAL";"TAB2",#N/A,TRUE,"GENERAL";"TAB3",#N/A,TRUE,"GENERAL";"TAB4",#N/A,TRUE,"GENERAL";"TAB5",#N/A,TRUE,"GENERAL"}</definedName>
    <definedName name="ggggy" localSheetId="0">{"TAB1",#N/A,TRUE,"GENERAL";"TAB2",#N/A,TRUE,"GENERAL";"TAB3",#N/A,TRUE,"GENERAL";"TAB4",#N/A,TRUE,"GENERAL";"TAB5",#N/A,TRUE,"GENERAL"}</definedName>
    <definedName name="ggggy" localSheetId="12">{"TAB1",#N/A,TRUE,"GENERAL";"TAB2",#N/A,TRUE,"GENERAL";"TAB3",#N/A,TRUE,"GENERAL";"TAB4",#N/A,TRUE,"GENERAL";"TAB5",#N/A,TRUE,"GENERAL"}</definedName>
    <definedName name="ggggy" localSheetId="1">{"TAB1",#N/A,TRUE,"GENERAL";"TAB2",#N/A,TRUE,"GENERAL";"TAB3",#N/A,TRUE,"GENERAL";"TAB4",#N/A,TRUE,"GENERAL";"TAB5",#N/A,TRUE,"GENERAL"}</definedName>
    <definedName name="ggggy">{"TAB1",#N/A,TRUE,"GENERAL";"TAB2",#N/A,TRUE,"GENERAL";"TAB3",#N/A,TRUE,"GENERAL";"TAB4",#N/A,TRUE,"GENERAL";"TAB5",#N/A,TRUE,"GENERAL"}</definedName>
    <definedName name="gggtgd" localSheetId="2">{"via1",#N/A,TRUE,"general";"via2",#N/A,TRUE,"general";"via3",#N/A,TRUE,"general"}</definedName>
    <definedName name="gggtgd" localSheetId="0">{"via1",#N/A,TRUE,"general";"via2",#N/A,TRUE,"general";"via3",#N/A,TRUE,"general"}</definedName>
    <definedName name="gggtgd" localSheetId="12">{"via1",#N/A,TRUE,"general";"via2",#N/A,TRUE,"general";"via3",#N/A,TRUE,"general"}</definedName>
    <definedName name="gggtgd" localSheetId="1">{"via1",#N/A,TRUE,"general";"via2",#N/A,TRUE,"general";"via3",#N/A,TRUE,"general"}</definedName>
    <definedName name="gggtgd">{"via1",#N/A,TRUE,"general";"via2",#N/A,TRUE,"general";"via3",#N/A,TRUE,"general"}</definedName>
    <definedName name="ggtgt" localSheetId="2">{"via1",#N/A,TRUE,"general";"via2",#N/A,TRUE,"general";"via3",#N/A,TRUE,"general"}</definedName>
    <definedName name="ggtgt" localSheetId="0">{"via1",#N/A,TRUE,"general";"via2",#N/A,TRUE,"general";"via3",#N/A,TRUE,"general"}</definedName>
    <definedName name="ggtgt" localSheetId="12">{"via1",#N/A,TRUE,"general";"via2",#N/A,TRUE,"general";"via3",#N/A,TRUE,"general"}</definedName>
    <definedName name="ggtgt" localSheetId="1">{"via1",#N/A,TRUE,"general";"via2",#N/A,TRUE,"general";"via3",#N/A,TRUE,"general"}</definedName>
    <definedName name="ggtgt">{"via1",#N/A,TRUE,"general";"via2",#N/A,TRUE,"general";"via3",#N/A,TRUE,"general"}</definedName>
    <definedName name="ghdghuy" localSheetId="2">{"via1",#N/A,TRUE,"general";"via2",#N/A,TRUE,"general";"via3",#N/A,TRUE,"general"}</definedName>
    <definedName name="ghdghuy" localSheetId="0">{"via1",#N/A,TRUE,"general";"via2",#N/A,TRUE,"general";"via3",#N/A,TRUE,"general"}</definedName>
    <definedName name="ghdghuy" localSheetId="12">{"via1",#N/A,TRUE,"general";"via2",#N/A,TRUE,"general";"via3",#N/A,TRUE,"general"}</definedName>
    <definedName name="ghdghuy" localSheetId="1">{"via1",#N/A,TRUE,"general";"via2",#N/A,TRUE,"general";"via3",#N/A,TRUE,"general"}</definedName>
    <definedName name="ghdghuy">{"via1",#N/A,TRUE,"general";"via2",#N/A,TRUE,"general";"via3",#N/A,TRUE,"general"}</definedName>
    <definedName name="GHDP" localSheetId="2">{"via1",#N/A,TRUE,"general";"via2",#N/A,TRUE,"general";"via3",#N/A,TRUE,"general"}</definedName>
    <definedName name="GHDP" localSheetId="0">{"via1",#N/A,TRUE,"general";"via2",#N/A,TRUE,"general";"via3",#N/A,TRUE,"general"}</definedName>
    <definedName name="GHDP" localSheetId="12">{"via1",#N/A,TRUE,"general";"via2",#N/A,TRUE,"general";"via3",#N/A,TRUE,"general"}</definedName>
    <definedName name="GHDP" localSheetId="1">{"via1",#N/A,TRUE,"general";"via2",#N/A,TRUE,"general";"via3",#N/A,TRUE,"general"}</definedName>
    <definedName name="GHDP">{"via1",#N/A,TRUE,"general";"via2",#N/A,TRUE,"general";"via3",#N/A,TRUE,"general"}</definedName>
    <definedName name="ghfg" localSheetId="2">{"via1",#N/A,TRUE,"general";"via2",#N/A,TRUE,"general";"via3",#N/A,TRUE,"general"}</definedName>
    <definedName name="ghfg" localSheetId="0">{"via1",#N/A,TRUE,"general";"via2",#N/A,TRUE,"general";"via3",#N/A,TRUE,"general"}</definedName>
    <definedName name="ghfg" localSheetId="12">{"via1",#N/A,TRUE,"general";"via2",#N/A,TRUE,"general";"via3",#N/A,TRUE,"general"}</definedName>
    <definedName name="ghfg" localSheetId="1">{"via1",#N/A,TRUE,"general";"via2",#N/A,TRUE,"general";"via3",#N/A,TRUE,"general"}</definedName>
    <definedName name="ghfg">{"via1",#N/A,TRUE,"general";"via2",#N/A,TRUE,"general";"via3",#N/A,TRUE,"general"}</definedName>
    <definedName name="GHJGH" localSheetId="2">!#REF!</definedName>
    <definedName name="GHJGH">!#REF!</definedName>
    <definedName name="GHJGHJ" localSheetId="2">!#REF!</definedName>
    <definedName name="GHJGHJ">!#REF!</definedName>
    <definedName name="GHKJHK" localSheetId="2">{"TAB1",#N/A,TRUE,"GENERAL";"TAB2",#N/A,TRUE,"GENERAL";"TAB3",#N/A,TRUE,"GENERAL";"TAB4",#N/A,TRUE,"GENERAL";"TAB5",#N/A,TRUE,"GENERAL"}</definedName>
    <definedName name="GHKJHK" localSheetId="0">{"TAB1",#N/A,TRUE,"GENERAL";"TAB2",#N/A,TRUE,"GENERAL";"TAB3",#N/A,TRUE,"GENERAL";"TAB4",#N/A,TRUE,"GENERAL";"TAB5",#N/A,TRUE,"GENERAL"}</definedName>
    <definedName name="GHKJHK" localSheetId="12">{"TAB1",#N/A,TRUE,"GENERAL";"TAB2",#N/A,TRUE,"GENERAL";"TAB3",#N/A,TRUE,"GENERAL";"TAB4",#N/A,TRUE,"GENERAL";"TAB5",#N/A,TRUE,"GENERAL"}</definedName>
    <definedName name="GHKJHK" localSheetId="1">{"TAB1",#N/A,TRUE,"GENERAL";"TAB2",#N/A,TRUE,"GENERAL";"TAB3",#N/A,TRUE,"GENERAL";"TAB4",#N/A,TRUE,"GENERAL";"TAB5",#N/A,TRUE,"GENERAL"}</definedName>
    <definedName name="GHKJHK">{"TAB1",#N/A,TRUE,"GENERAL";"TAB2",#N/A,TRUE,"GENERAL";"TAB3",#N/A,TRUE,"GENERAL";"TAB4",#N/A,TRUE,"GENERAL";"TAB5",#N/A,TRUE,"GENERAL"}</definedName>
    <definedName name="GJHVCB" localSheetId="2">{"TAB1",#N/A,TRUE,"GENERAL";"TAB2",#N/A,TRUE,"GENERAL";"TAB3",#N/A,TRUE,"GENERAL";"TAB4",#N/A,TRUE,"GENERAL";"TAB5",#N/A,TRUE,"GENERAL"}</definedName>
    <definedName name="GJHVCB" localSheetId="0">{"TAB1",#N/A,TRUE,"GENERAL";"TAB2",#N/A,TRUE,"GENERAL";"TAB3",#N/A,TRUE,"GENERAL";"TAB4",#N/A,TRUE,"GENERAL";"TAB5",#N/A,TRUE,"GENERAL"}</definedName>
    <definedName name="GJHVCB" localSheetId="12">{"TAB1",#N/A,TRUE,"GENERAL";"TAB2",#N/A,TRUE,"GENERAL";"TAB3",#N/A,TRUE,"GENERAL";"TAB4",#N/A,TRUE,"GENERAL";"TAB5",#N/A,TRUE,"GENERAL"}</definedName>
    <definedName name="GJHVCB" localSheetId="1">{"TAB1",#N/A,TRUE,"GENERAL";"TAB2",#N/A,TRUE,"GENERAL";"TAB3",#N/A,TRUE,"GENERAL";"TAB4",#N/A,TRUE,"GENERAL";"TAB5",#N/A,TRUE,"GENERAL"}</definedName>
    <definedName name="GJHVCB">{"TAB1",#N/A,TRUE,"GENERAL";"TAB2",#N/A,TRUE,"GENERAL";"TAB3",#N/A,TRUE,"GENERAL";"TAB4",#N/A,TRUE,"GENERAL";"TAB5",#N/A,TRUE,"GENERAL"}</definedName>
    <definedName name="gk" localSheetId="2">{"via1",#N/A,TRUE,"general";"via2",#N/A,TRUE,"general";"via3",#N/A,TRUE,"general"}</definedName>
    <definedName name="gk" localSheetId="0">{"via1",#N/A,TRUE,"general";"via2",#N/A,TRUE,"general";"via3",#N/A,TRUE,"general"}</definedName>
    <definedName name="gk" localSheetId="12">{"via1",#N/A,TRUE,"general";"via2",#N/A,TRUE,"general";"via3",#N/A,TRUE,"general"}</definedName>
    <definedName name="gk" localSheetId="1">{"via1",#N/A,TRUE,"general";"via2",#N/A,TRUE,"general";"via3",#N/A,TRUE,"general"}</definedName>
    <definedName name="gk">{"via1",#N/A,TRUE,"general";"via2",#N/A,TRUE,"general";"via3",#N/A,TRUE,"general"}</definedName>
    <definedName name="gmvsa" localSheetId="2">!#REF!</definedName>
    <definedName name="gmvsa">!#REF!</definedName>
    <definedName name="GOpmasInversionAc" localSheetId="2">!#REF!</definedName>
    <definedName name="GOpmasInversionAc">!#REF!</definedName>
    <definedName name="GOpmasInversionAl" localSheetId="2">!#REF!</definedName>
    <definedName name="GOpmasInversionAl">!#REF!</definedName>
    <definedName name="GPS" localSheetId="2">!#REF!</definedName>
    <definedName name="GPS">!#REF!</definedName>
    <definedName name="GRAF1ANO" localSheetId="2">{"via1",#N/A,TRUE,"general";"via2",#N/A,TRUE,"general";"via3",#N/A,TRUE,"general"}</definedName>
    <definedName name="GRAF1ANO" localSheetId="0">{"via1",#N/A,TRUE,"general";"via2",#N/A,TRUE,"general";"via3",#N/A,TRUE,"general"}</definedName>
    <definedName name="GRAF1ANO" localSheetId="12">{"via1",#N/A,TRUE,"general";"via2",#N/A,TRUE,"general";"via3",#N/A,TRUE,"general"}</definedName>
    <definedName name="GRAF1ANO" localSheetId="1">{"via1",#N/A,TRUE,"general";"via2",#N/A,TRUE,"general";"via3",#N/A,TRUE,"general"}</definedName>
    <definedName name="GRAF1ANO">{"via1",#N/A,TRUE,"general";"via2",#N/A,TRUE,"general";"via3",#N/A,TRUE,"general"}</definedName>
    <definedName name="GRAF1AÑO" localSheetId="2">{"TAB1",#N/A,TRUE,"GENERAL";"TAB2",#N/A,TRUE,"GENERAL";"TAB3",#N/A,TRUE,"GENERAL";"TAB4",#N/A,TRUE,"GENERAL";"TAB5",#N/A,TRUE,"GENERAL"}</definedName>
    <definedName name="GRAF1AÑO" localSheetId="0">{"TAB1",#N/A,TRUE,"GENERAL";"TAB2",#N/A,TRUE,"GENERAL";"TAB3",#N/A,TRUE,"GENERAL";"TAB4",#N/A,TRUE,"GENERAL";"TAB5",#N/A,TRUE,"GENERAL"}</definedName>
    <definedName name="GRAF1AÑO" localSheetId="12">{"TAB1",#N/A,TRUE,"GENERAL";"TAB2",#N/A,TRUE,"GENERAL";"TAB3",#N/A,TRUE,"GENERAL";"TAB4",#N/A,TRUE,"GENERAL";"TAB5",#N/A,TRUE,"GENERAL"}</definedName>
    <definedName name="GRAF1AÑO" localSheetId="1">{"TAB1",#N/A,TRUE,"GENERAL";"TAB2",#N/A,TRUE,"GENERAL";"TAB3",#N/A,TRUE,"GENERAL";"TAB4",#N/A,TRUE,"GENERAL";"TAB5",#N/A,TRUE,"GENERAL"}</definedName>
    <definedName name="GRAF1AÑO">{"TAB1",#N/A,TRUE,"GENERAL";"TAB2",#N/A,TRUE,"GENERAL";"TAB3",#N/A,TRUE,"GENERAL";"TAB4",#N/A,TRUE,"GENERAL";"TAB5",#N/A,TRUE,"GENERAL"}</definedName>
    <definedName name="GRAF2" localSheetId="2">!#REF!</definedName>
    <definedName name="GRAF2">!#REF!</definedName>
    <definedName name="GRAF3" localSheetId="2">!#REF!</definedName>
    <definedName name="GRAF3">!#REF!</definedName>
    <definedName name="gregds" localSheetId="2">{"TAB1",#N/A,TRUE,"GENERAL";"TAB2",#N/A,TRUE,"GENERAL";"TAB3",#N/A,TRUE,"GENERAL";"TAB4",#N/A,TRUE,"GENERAL";"TAB5",#N/A,TRUE,"GENERAL"}</definedName>
    <definedName name="gregds" localSheetId="0">{"TAB1",#N/A,TRUE,"GENERAL";"TAB2",#N/A,TRUE,"GENERAL";"TAB3",#N/A,TRUE,"GENERAL";"TAB4",#N/A,TRUE,"GENERAL";"TAB5",#N/A,TRUE,"GENERAL"}</definedName>
    <definedName name="gregds" localSheetId="12">{"TAB1",#N/A,TRUE,"GENERAL";"TAB2",#N/A,TRUE,"GENERAL";"TAB3",#N/A,TRUE,"GENERAL";"TAB4",#N/A,TRUE,"GENERAL";"TAB5",#N/A,TRUE,"GENERAL"}</definedName>
    <definedName name="gregds" localSheetId="1">{"TAB1",#N/A,TRUE,"GENERAL";"TAB2",#N/A,TRUE,"GENERAL";"TAB3",#N/A,TRUE,"GENERAL";"TAB4",#N/A,TRUE,"GENERAL";"TAB5",#N/A,TRUE,"GENERAL"}</definedName>
    <definedName name="gregds">{"TAB1",#N/A,TRUE,"GENERAL";"TAB2",#N/A,TRUE,"GENERAL";"TAB3",#N/A,TRUE,"GENERAL";"TAB4",#N/A,TRUE,"GENERAL";"TAB5",#N/A,TRUE,"GENERAL"}</definedName>
    <definedName name="grehrtyh" localSheetId="2">{"TAB1",#N/A,TRUE,"GENERAL";"TAB2",#N/A,TRUE,"GENERAL";"TAB3",#N/A,TRUE,"GENERAL";"TAB4",#N/A,TRUE,"GENERAL";"TAB5",#N/A,TRUE,"GENERAL"}</definedName>
    <definedName name="grehrtyh" localSheetId="0">{"TAB1",#N/A,TRUE,"GENERAL";"TAB2",#N/A,TRUE,"GENERAL";"TAB3",#N/A,TRUE,"GENERAL";"TAB4",#N/A,TRUE,"GENERAL";"TAB5",#N/A,TRUE,"GENERAL"}</definedName>
    <definedName name="grehrtyh" localSheetId="12">{"TAB1",#N/A,TRUE,"GENERAL";"TAB2",#N/A,TRUE,"GENERAL";"TAB3",#N/A,TRUE,"GENERAL";"TAB4",#N/A,TRUE,"GENERAL";"TAB5",#N/A,TRUE,"GENERAL"}</definedName>
    <definedName name="grehrtyh" localSheetId="1">{"TAB1",#N/A,TRUE,"GENERAL";"TAB2",#N/A,TRUE,"GENERAL";"TAB3",#N/A,TRUE,"GENERAL";"TAB4",#N/A,TRUE,"GENERAL";"TAB5",#N/A,TRUE,"GENERAL"}</definedName>
    <definedName name="grehrtyh">{"TAB1",#N/A,TRUE,"GENERAL";"TAB2",#N/A,TRUE,"GENERAL";"TAB3",#N/A,TRUE,"GENERAL";"TAB4",#N/A,TRUE,"GENERAL";"TAB5",#N/A,TRUE,"GENERAL"}</definedName>
    <definedName name="grggwero" localSheetId="2">{"via1",#N/A,TRUE,"general";"via2",#N/A,TRUE,"general";"via3",#N/A,TRUE,"general"}</definedName>
    <definedName name="grggwero" localSheetId="0">{"via1",#N/A,TRUE,"general";"via2",#N/A,TRUE,"general";"via3",#N/A,TRUE,"general"}</definedName>
    <definedName name="grggwero" localSheetId="12">{"via1",#N/A,TRUE,"general";"via2",#N/A,TRUE,"general";"via3",#N/A,TRUE,"general"}</definedName>
    <definedName name="grggwero" localSheetId="1">{"via1",#N/A,TRUE,"general";"via2",#N/A,TRUE,"general";"via3",#N/A,TRUE,"general"}</definedName>
    <definedName name="grggwero">{"via1",#N/A,TRUE,"general";"via2",#N/A,TRUE,"general";"via3",#N/A,TRUE,"general"}</definedName>
    <definedName name="GRGRG" localSheetId="2">!#REF!</definedName>
    <definedName name="GRGRG">!#REF!</definedName>
    <definedName name="grtyerh" localSheetId="2">{"TAB1",#N/A,TRUE,"GENERAL";"TAB2",#N/A,TRUE,"GENERAL";"TAB3",#N/A,TRUE,"GENERAL";"TAB4",#N/A,TRUE,"GENERAL";"TAB5",#N/A,TRUE,"GENERAL"}</definedName>
    <definedName name="grtyerh" localSheetId="0">{"TAB1",#N/A,TRUE,"GENERAL";"TAB2",#N/A,TRUE,"GENERAL";"TAB3",#N/A,TRUE,"GENERAL";"TAB4",#N/A,TRUE,"GENERAL";"TAB5",#N/A,TRUE,"GENERAL"}</definedName>
    <definedName name="grtyerh" localSheetId="12">{"TAB1",#N/A,TRUE,"GENERAL";"TAB2",#N/A,TRUE,"GENERAL";"TAB3",#N/A,TRUE,"GENERAL";"TAB4",#N/A,TRUE,"GENERAL";"TAB5",#N/A,TRUE,"GENERAL"}</definedName>
    <definedName name="grtyerh" localSheetId="1">{"TAB1",#N/A,TRUE,"GENERAL";"TAB2",#N/A,TRUE,"GENERAL";"TAB3",#N/A,TRUE,"GENERAL";"TAB4",#N/A,TRUE,"GENERAL";"TAB5",#N/A,TRUE,"GENERAL"}</definedName>
    <definedName name="grtyerh">{"TAB1",#N/A,TRUE,"GENERAL";"TAB2",#N/A,TRUE,"GENERAL";"TAB3",#N/A,TRUE,"GENERAL";"TAB4",#N/A,TRUE,"GENERAL";"TAB5",#N/A,TRUE,"GENERAL"}</definedName>
    <definedName name="GSDG" localSheetId="2">{"TAB1",#N/A,TRUE,"GENERAL";"TAB2",#N/A,TRUE,"GENERAL";"TAB3",#N/A,TRUE,"GENERAL";"TAB4",#N/A,TRUE,"GENERAL";"TAB5",#N/A,TRUE,"GENERAL"}</definedName>
    <definedName name="GSDG" localSheetId="0">{"TAB1",#N/A,TRUE,"GENERAL";"TAB2",#N/A,TRUE,"GENERAL";"TAB3",#N/A,TRUE,"GENERAL";"TAB4",#N/A,TRUE,"GENERAL";"TAB5",#N/A,TRUE,"GENERAL"}</definedName>
    <definedName name="GSDG" localSheetId="12">{"TAB1",#N/A,TRUE,"GENERAL";"TAB2",#N/A,TRUE,"GENERAL";"TAB3",#N/A,TRUE,"GENERAL";"TAB4",#N/A,TRUE,"GENERAL";"TAB5",#N/A,TRUE,"GENERAL"}</definedName>
    <definedName name="GSDG" localSheetId="1">{"TAB1",#N/A,TRUE,"GENERAL";"TAB2",#N/A,TRUE,"GENERAL";"TAB3",#N/A,TRUE,"GENERAL";"TAB4",#N/A,TRUE,"GENERAL";"TAB5",#N/A,TRUE,"GENERAL"}</definedName>
    <definedName name="GSDG">{"TAB1",#N/A,TRUE,"GENERAL";"TAB2",#N/A,TRUE,"GENERAL";"TAB3",#N/A,TRUE,"GENERAL";"TAB4",#N/A,TRUE,"GENERAL";"TAB5",#N/A,TRUE,"GENERAL"}</definedName>
    <definedName name="gsfsf" localSheetId="2">{"via1",#N/A,TRUE,"general";"via2",#N/A,TRUE,"general";"via3",#N/A,TRUE,"general"}</definedName>
    <definedName name="gsfsf" localSheetId="0">{"via1",#N/A,TRUE,"general";"via2",#N/A,TRUE,"general";"via3",#N/A,TRUE,"general"}</definedName>
    <definedName name="gsfsf" localSheetId="12">{"via1",#N/A,TRUE,"general";"via2",#N/A,TRUE,"general";"via3",#N/A,TRUE,"general"}</definedName>
    <definedName name="gsfsf" localSheetId="1">{"via1",#N/A,TRUE,"general";"via2",#N/A,TRUE,"general";"via3",#N/A,TRUE,"general"}</definedName>
    <definedName name="gsfsf">{"via1",#N/A,TRUE,"general";"via2",#N/A,TRUE,"general";"via3",#N/A,TRUE,"general"}</definedName>
    <definedName name="gtgt" localSheetId="2">{"via1",#N/A,TRUE,"general";"via2",#N/A,TRUE,"general";"via3",#N/A,TRUE,"general"}</definedName>
    <definedName name="gtgt" localSheetId="0">{"via1",#N/A,TRUE,"general";"via2",#N/A,TRUE,"general";"via3",#N/A,TRUE,"general"}</definedName>
    <definedName name="gtgt" localSheetId="12">{"via1",#N/A,TRUE,"general";"via2",#N/A,TRUE,"general";"via3",#N/A,TRUE,"general"}</definedName>
    <definedName name="gtgt" localSheetId="1">{"via1",#N/A,TRUE,"general";"via2",#N/A,TRUE,"general";"via3",#N/A,TRUE,"general"}</definedName>
    <definedName name="gtgt">{"via1",#N/A,TRUE,"general";"via2",#N/A,TRUE,"general";"via3",#N/A,TRUE,"general"}</definedName>
    <definedName name="gtgtg" localSheetId="2">{"via1",#N/A,TRUE,"general";"via2",#N/A,TRUE,"general";"via3",#N/A,TRUE,"general"}</definedName>
    <definedName name="gtgtg" localSheetId="0">{"via1",#N/A,TRUE,"general";"via2",#N/A,TRUE,"general";"via3",#N/A,TRUE,"general"}</definedName>
    <definedName name="gtgtg" localSheetId="12">{"via1",#N/A,TRUE,"general";"via2",#N/A,TRUE,"general";"via3",#N/A,TRUE,"general"}</definedName>
    <definedName name="gtgtg" localSheetId="1">{"via1",#N/A,TRUE,"general";"via2",#N/A,TRUE,"general";"via3",#N/A,TRUE,"general"}</definedName>
    <definedName name="gtgtg">{"via1",#N/A,TRUE,"general";"via2",#N/A,TRUE,"general";"via3",#N/A,TRUE,"general"}</definedName>
    <definedName name="gtgtgff" localSheetId="2">{"via1",#N/A,TRUE,"general";"via2",#N/A,TRUE,"general";"via3",#N/A,TRUE,"general"}</definedName>
    <definedName name="gtgtgff" localSheetId="0">{"via1",#N/A,TRUE,"general";"via2",#N/A,TRUE,"general";"via3",#N/A,TRUE,"general"}</definedName>
    <definedName name="gtgtgff" localSheetId="12">{"via1",#N/A,TRUE,"general";"via2",#N/A,TRUE,"general";"via3",#N/A,TRUE,"general"}</definedName>
    <definedName name="gtgtgff" localSheetId="1">{"via1",#N/A,TRUE,"general";"via2",#N/A,TRUE,"general";"via3",#N/A,TRUE,"general"}</definedName>
    <definedName name="gtgtgff">{"via1",#N/A,TRUE,"general";"via2",#N/A,TRUE,"general";"via3",#N/A,TRUE,"general"}</definedName>
    <definedName name="gtgtgyh" localSheetId="2">{"TAB1",#N/A,TRUE,"GENERAL";"TAB2",#N/A,TRUE,"GENERAL";"TAB3",#N/A,TRUE,"GENERAL";"TAB4",#N/A,TRUE,"GENERAL";"TAB5",#N/A,TRUE,"GENERAL"}</definedName>
    <definedName name="gtgtgyh" localSheetId="0">{"TAB1",#N/A,TRUE,"GENERAL";"TAB2",#N/A,TRUE,"GENERAL";"TAB3",#N/A,TRUE,"GENERAL";"TAB4",#N/A,TRUE,"GENERAL";"TAB5",#N/A,TRUE,"GENERAL"}</definedName>
    <definedName name="gtgtgyh" localSheetId="12">{"TAB1",#N/A,TRUE,"GENERAL";"TAB2",#N/A,TRUE,"GENERAL";"TAB3",#N/A,TRUE,"GENERAL";"TAB4",#N/A,TRUE,"GENERAL";"TAB5",#N/A,TRUE,"GENERAL"}</definedName>
    <definedName name="gtgtgyh" localSheetId="1">{"TAB1",#N/A,TRUE,"GENERAL";"TAB2",#N/A,TRUE,"GENERAL";"TAB3",#N/A,TRUE,"GENERAL";"TAB4",#N/A,TRUE,"GENERAL";"TAB5",#N/A,TRUE,"GENERAL"}</definedName>
    <definedName name="gtgtgyh">{"TAB1",#N/A,TRUE,"GENERAL";"TAB2",#N/A,TRUE,"GENERAL";"TAB3",#N/A,TRUE,"GENERAL";"TAB4",#N/A,TRUE,"GENERAL";"TAB5",#N/A,TRUE,"GENERAL"}</definedName>
    <definedName name="gtgth" localSheetId="2">{"TAB1",#N/A,TRUE,"GENERAL";"TAB2",#N/A,TRUE,"GENERAL";"TAB3",#N/A,TRUE,"GENERAL";"TAB4",#N/A,TRUE,"GENERAL";"TAB5",#N/A,TRUE,"GENERAL"}</definedName>
    <definedName name="gtgth" localSheetId="0">{"TAB1",#N/A,TRUE,"GENERAL";"TAB2",#N/A,TRUE,"GENERAL";"TAB3",#N/A,TRUE,"GENERAL";"TAB4",#N/A,TRUE,"GENERAL";"TAB5",#N/A,TRUE,"GENERAL"}</definedName>
    <definedName name="gtgth" localSheetId="12">{"TAB1",#N/A,TRUE,"GENERAL";"TAB2",#N/A,TRUE,"GENERAL";"TAB3",#N/A,TRUE,"GENERAL";"TAB4",#N/A,TRUE,"GENERAL";"TAB5",#N/A,TRUE,"GENERAL"}</definedName>
    <definedName name="gtgth" localSheetId="1">{"TAB1",#N/A,TRUE,"GENERAL";"TAB2",#N/A,TRUE,"GENERAL";"TAB3",#N/A,TRUE,"GENERAL";"TAB4",#N/A,TRUE,"GENERAL";"TAB5",#N/A,TRUE,"GENERAL"}</definedName>
    <definedName name="gtgth">{"TAB1",#N/A,TRUE,"GENERAL";"TAB2",#N/A,TRUE,"GENERAL";"TAB3",#N/A,TRUE,"GENERAL";"TAB4",#N/A,TRUE,"GENERAL";"TAB5",#N/A,TRUE,"GENERAL"}</definedName>
    <definedName name="GVFDSVDSFGFFD" localSheetId="2">!#REF!</definedName>
    <definedName name="GVFDSVDSFGFFD">!#REF!</definedName>
    <definedName name="h9h" localSheetId="2">{"via1",#N/A,TRUE,"general";"via2",#N/A,TRUE,"general";"via3",#N/A,TRUE,"general"}</definedName>
    <definedName name="h9h" localSheetId="0">{"via1",#N/A,TRUE,"general";"via2",#N/A,TRUE,"general";"via3",#N/A,TRUE,"general"}</definedName>
    <definedName name="h9h" localSheetId="12">{"via1",#N/A,TRUE,"general";"via2",#N/A,TRUE,"general";"via3",#N/A,TRUE,"general"}</definedName>
    <definedName name="h9h" localSheetId="1">{"via1",#N/A,TRUE,"general";"via2",#N/A,TRUE,"general";"via3",#N/A,TRUE,"general"}</definedName>
    <definedName name="h9h">{"via1",#N/A,TRUE,"general";"via2",#N/A,TRUE,"general";"via3",#N/A,TRUE,"general"}</definedName>
    <definedName name="hbfdhrw" localSheetId="2">{"TAB1",#N/A,TRUE,"GENERAL";"TAB2",#N/A,TRUE,"GENERAL";"TAB3",#N/A,TRUE,"GENERAL";"TAB4",#N/A,TRUE,"GENERAL";"TAB5",#N/A,TRUE,"GENERAL"}</definedName>
    <definedName name="hbfdhrw" localSheetId="0">{"TAB1",#N/A,TRUE,"GENERAL";"TAB2",#N/A,TRUE,"GENERAL";"TAB3",#N/A,TRUE,"GENERAL";"TAB4",#N/A,TRUE,"GENERAL";"TAB5",#N/A,TRUE,"GENERAL"}</definedName>
    <definedName name="hbfdhrw" localSheetId="12">{"TAB1",#N/A,TRUE,"GENERAL";"TAB2",#N/A,TRUE,"GENERAL";"TAB3",#N/A,TRUE,"GENERAL";"TAB4",#N/A,TRUE,"GENERAL";"TAB5",#N/A,TRUE,"GENERAL"}</definedName>
    <definedName name="hbfdhrw" localSheetId="1">{"TAB1",#N/A,TRUE,"GENERAL";"TAB2",#N/A,TRUE,"GENERAL";"TAB3",#N/A,TRUE,"GENERAL";"TAB4",#N/A,TRUE,"GENERAL";"TAB5",#N/A,TRUE,"GENERAL"}</definedName>
    <definedName name="hbfdhrw">{"TAB1",#N/A,TRUE,"GENERAL";"TAB2",#N/A,TRUE,"GENERAL";"TAB3",#N/A,TRUE,"GENERAL";"TAB4",#N/A,TRUE,"GENERAL";"TAB5",#N/A,TRUE,"GENERAL"}</definedName>
    <definedName name="hdfh" localSheetId="2">{"via1",#N/A,TRUE,"general";"via2",#N/A,TRUE,"general";"via3",#N/A,TRUE,"general"}</definedName>
    <definedName name="hdfh" localSheetId="0">{"via1",#N/A,TRUE,"general";"via2",#N/A,TRUE,"general";"via3",#N/A,TRUE,"general"}</definedName>
    <definedName name="hdfh" localSheetId="12">{"via1",#N/A,TRUE,"general";"via2",#N/A,TRUE,"general";"via3",#N/A,TRUE,"general"}</definedName>
    <definedName name="hdfh" localSheetId="1">{"via1",#N/A,TRUE,"general";"via2",#N/A,TRUE,"general";"via3",#N/A,TRUE,"general"}</definedName>
    <definedName name="hdfh">{"via1",#N/A,TRUE,"general";"via2",#N/A,TRUE,"general";"via3",#N/A,TRUE,"general"}</definedName>
    <definedName name="hdfh4" localSheetId="2">{"TAB1",#N/A,TRUE,"GENERAL";"TAB2",#N/A,TRUE,"GENERAL";"TAB3",#N/A,TRUE,"GENERAL";"TAB4",#N/A,TRUE,"GENERAL";"TAB5",#N/A,TRUE,"GENERAL"}</definedName>
    <definedName name="hdfh4" localSheetId="0">{"TAB1",#N/A,TRUE,"GENERAL";"TAB2",#N/A,TRUE,"GENERAL";"TAB3",#N/A,TRUE,"GENERAL";"TAB4",#N/A,TRUE,"GENERAL";"TAB5",#N/A,TRUE,"GENERAL"}</definedName>
    <definedName name="hdfh4" localSheetId="12">{"TAB1",#N/A,TRUE,"GENERAL";"TAB2",#N/A,TRUE,"GENERAL";"TAB3",#N/A,TRUE,"GENERAL";"TAB4",#N/A,TRUE,"GENERAL";"TAB5",#N/A,TRUE,"GENERAL"}</definedName>
    <definedName name="hdfh4" localSheetId="1">{"TAB1",#N/A,TRUE,"GENERAL";"TAB2",#N/A,TRUE,"GENERAL";"TAB3",#N/A,TRUE,"GENERAL";"TAB4",#N/A,TRUE,"GENERAL";"TAB5",#N/A,TRUE,"GENERAL"}</definedName>
    <definedName name="hdfh4">{"TAB1",#N/A,TRUE,"GENERAL";"TAB2",#N/A,TRUE,"GENERAL";"TAB3",#N/A,TRUE,"GENERAL";"TAB4",#N/A,TRUE,"GENERAL";"TAB5",#N/A,TRUE,"GENERAL"}</definedName>
    <definedName name="hdfhwq" localSheetId="2">{"TAB1",#N/A,TRUE,"GENERAL";"TAB2",#N/A,TRUE,"GENERAL";"TAB3",#N/A,TRUE,"GENERAL";"TAB4",#N/A,TRUE,"GENERAL";"TAB5",#N/A,TRUE,"GENERAL"}</definedName>
    <definedName name="hdfhwq" localSheetId="0">{"TAB1",#N/A,TRUE,"GENERAL";"TAB2",#N/A,TRUE,"GENERAL";"TAB3",#N/A,TRUE,"GENERAL";"TAB4",#N/A,TRUE,"GENERAL";"TAB5",#N/A,TRUE,"GENERAL"}</definedName>
    <definedName name="hdfhwq" localSheetId="12">{"TAB1",#N/A,TRUE,"GENERAL";"TAB2",#N/A,TRUE,"GENERAL";"TAB3",#N/A,TRUE,"GENERAL";"TAB4",#N/A,TRUE,"GENERAL";"TAB5",#N/A,TRUE,"GENERAL"}</definedName>
    <definedName name="hdfhwq" localSheetId="1">{"TAB1",#N/A,TRUE,"GENERAL";"TAB2",#N/A,TRUE,"GENERAL";"TAB3",#N/A,TRUE,"GENERAL";"TAB4",#N/A,TRUE,"GENERAL";"TAB5",#N/A,TRUE,"GENERAL"}</definedName>
    <definedName name="hdfhwq">{"TAB1",#N/A,TRUE,"GENERAL";"TAB2",#N/A,TRUE,"GENERAL";"TAB3",#N/A,TRUE,"GENERAL";"TAB4",#N/A,TRUE,"GENERAL";"TAB5",#N/A,TRUE,"GENERAL"}</definedName>
    <definedName name="hdgh" localSheetId="2">{"via1",#N/A,TRUE,"general";"via2",#N/A,TRUE,"general";"via3",#N/A,TRUE,"general"}</definedName>
    <definedName name="hdgh" localSheetId="0">{"via1",#N/A,TRUE,"general";"via2",#N/A,TRUE,"general";"via3",#N/A,TRUE,"general"}</definedName>
    <definedName name="hdgh" localSheetId="12">{"via1",#N/A,TRUE,"general";"via2",#N/A,TRUE,"general";"via3",#N/A,TRUE,"general"}</definedName>
    <definedName name="hdgh" localSheetId="1">{"via1",#N/A,TRUE,"general";"via2",#N/A,TRUE,"general";"via3",#N/A,TRUE,"general"}</definedName>
    <definedName name="hdgh">{"via1",#N/A,TRUE,"general";"via2",#N/A,TRUE,"general";"via3",#N/A,TRUE,"general"}</definedName>
    <definedName name="hdhf" localSheetId="2">{"TAB1",#N/A,TRUE,"GENERAL";"TAB2",#N/A,TRUE,"GENERAL";"TAB3",#N/A,TRUE,"GENERAL";"TAB4",#N/A,TRUE,"GENERAL";"TAB5",#N/A,TRUE,"GENERAL"}</definedName>
    <definedName name="hdhf" localSheetId="0">{"TAB1",#N/A,TRUE,"GENERAL";"TAB2",#N/A,TRUE,"GENERAL";"TAB3",#N/A,TRUE,"GENERAL";"TAB4",#N/A,TRUE,"GENERAL";"TAB5",#N/A,TRUE,"GENERAL"}</definedName>
    <definedName name="hdhf" localSheetId="12">{"TAB1",#N/A,TRUE,"GENERAL";"TAB2",#N/A,TRUE,"GENERAL";"TAB3",#N/A,TRUE,"GENERAL";"TAB4",#N/A,TRUE,"GENERAL";"TAB5",#N/A,TRUE,"GENERAL"}</definedName>
    <definedName name="hdhf" localSheetId="1">{"TAB1",#N/A,TRUE,"GENERAL";"TAB2",#N/A,TRUE,"GENERAL";"TAB3",#N/A,TRUE,"GENERAL";"TAB4",#N/A,TRUE,"GENERAL";"TAB5",#N/A,TRUE,"GENERAL"}</definedName>
    <definedName name="hdhf">{"TAB1",#N/A,TRUE,"GENERAL";"TAB2",#N/A,TRUE,"GENERAL";"TAB3",#N/A,TRUE,"GENERAL";"TAB4",#N/A,TRUE,"GENERAL";"TAB5",#N/A,TRUE,"GENERAL"}</definedName>
    <definedName name="hfgh" localSheetId="2">{"via1",#N/A,TRUE,"general";"via2",#N/A,TRUE,"general";"via3",#N/A,TRUE,"general"}</definedName>
    <definedName name="hfgh" localSheetId="0">{"via1",#N/A,TRUE,"general";"via2",#N/A,TRUE,"general";"via3",#N/A,TRUE,"general"}</definedName>
    <definedName name="hfgh" localSheetId="12">{"via1",#N/A,TRUE,"general";"via2",#N/A,TRUE,"general";"via3",#N/A,TRUE,"general"}</definedName>
    <definedName name="hfgh" localSheetId="1">{"via1",#N/A,TRUE,"general";"via2",#N/A,TRUE,"general";"via3",#N/A,TRUE,"general"}</definedName>
    <definedName name="hfgh">{"via1",#N/A,TRUE,"general";"via2",#N/A,TRUE,"general";"via3",#N/A,TRUE,"general"}</definedName>
    <definedName name="hfh" localSheetId="2">{"TAB1",#N/A,TRUE,"GENERAL";"TAB2",#N/A,TRUE,"GENERAL";"TAB3",#N/A,TRUE,"GENERAL";"TAB4",#N/A,TRUE,"GENERAL";"TAB5",#N/A,TRUE,"GENERAL"}</definedName>
    <definedName name="hfh" localSheetId="0">{"TAB1",#N/A,TRUE,"GENERAL";"TAB2",#N/A,TRUE,"GENERAL";"TAB3",#N/A,TRUE,"GENERAL";"TAB4",#N/A,TRUE,"GENERAL";"TAB5",#N/A,TRUE,"GENERAL"}</definedName>
    <definedName name="hfh" localSheetId="12">{"TAB1",#N/A,TRUE,"GENERAL";"TAB2",#N/A,TRUE,"GENERAL";"TAB3",#N/A,TRUE,"GENERAL";"TAB4",#N/A,TRUE,"GENERAL";"TAB5",#N/A,TRUE,"GENERAL"}</definedName>
    <definedName name="hfh" localSheetId="1">{"TAB1",#N/A,TRUE,"GENERAL";"TAB2",#N/A,TRUE,"GENERAL";"TAB3",#N/A,TRUE,"GENERAL";"TAB4",#N/A,TRUE,"GENERAL";"TAB5",#N/A,TRUE,"GENERAL"}</definedName>
    <definedName name="hfh">{"TAB1",#N/A,TRUE,"GENERAL";"TAB2",#N/A,TRUE,"GENERAL";"TAB3",#N/A,TRUE,"GENERAL";"TAB4",#N/A,TRUE,"GENERAL";"TAB5",#N/A,TRUE,"GENERAL"}</definedName>
    <definedName name="hfhg" localSheetId="2">{"TAB1",#N/A,TRUE,"GENERAL";"TAB2",#N/A,TRUE,"GENERAL";"TAB3",#N/A,TRUE,"GENERAL";"TAB4",#N/A,TRUE,"GENERAL";"TAB5",#N/A,TRUE,"GENERAL"}</definedName>
    <definedName name="hfhg" localSheetId="0">{"TAB1",#N/A,TRUE,"GENERAL";"TAB2",#N/A,TRUE,"GENERAL";"TAB3",#N/A,TRUE,"GENERAL";"TAB4",#N/A,TRUE,"GENERAL";"TAB5",#N/A,TRUE,"GENERAL"}</definedName>
    <definedName name="hfhg" localSheetId="12">{"TAB1",#N/A,TRUE,"GENERAL";"TAB2",#N/A,TRUE,"GENERAL";"TAB3",#N/A,TRUE,"GENERAL";"TAB4",#N/A,TRUE,"GENERAL";"TAB5",#N/A,TRUE,"GENERAL"}</definedName>
    <definedName name="hfhg" localSheetId="1">{"TAB1",#N/A,TRUE,"GENERAL";"TAB2",#N/A,TRUE,"GENERAL";"TAB3",#N/A,TRUE,"GENERAL";"TAB4",#N/A,TRUE,"GENERAL";"TAB5",#N/A,TRUE,"GENERAL"}</definedName>
    <definedName name="hfhg">{"TAB1",#N/A,TRUE,"GENERAL";"TAB2",#N/A,TRUE,"GENERAL";"TAB3",#N/A,TRUE,"GENERAL";"TAB4",#N/A,TRUE,"GENERAL";"TAB5",#N/A,TRUE,"GENERAL"}</definedName>
    <definedName name="hfthr" localSheetId="2">{"via1",#N/A,TRUE,"general";"via2",#N/A,TRUE,"general";"via3",#N/A,TRUE,"general"}</definedName>
    <definedName name="hfthr" localSheetId="0">{"via1",#N/A,TRUE,"general";"via2",#N/A,TRUE,"general";"via3",#N/A,TRUE,"general"}</definedName>
    <definedName name="hfthr" localSheetId="12">{"via1",#N/A,TRUE,"general";"via2",#N/A,TRUE,"general";"via3",#N/A,TRUE,"general"}</definedName>
    <definedName name="hfthr" localSheetId="1">{"via1",#N/A,TRUE,"general";"via2",#N/A,TRUE,"general";"via3",#N/A,TRUE,"general"}</definedName>
    <definedName name="hfthr">{"via1",#N/A,TRUE,"general";"via2",#N/A,TRUE,"general";"via3",#N/A,TRUE,"general"}</definedName>
    <definedName name="hg" localSheetId="2">{"via1",#N/A,TRUE,"general";"via2",#N/A,TRUE,"general";"via3",#N/A,TRUE,"general"}</definedName>
    <definedName name="hg" localSheetId="0">{"via1",#N/A,TRUE,"general";"via2",#N/A,TRUE,"general";"via3",#N/A,TRUE,"general"}</definedName>
    <definedName name="hg" localSheetId="12">{"via1",#N/A,TRUE,"general";"via2",#N/A,TRUE,"general";"via3",#N/A,TRUE,"general"}</definedName>
    <definedName name="hg" localSheetId="1">{"via1",#N/A,TRUE,"general";"via2",#N/A,TRUE,"general";"via3",#N/A,TRUE,"general"}</definedName>
    <definedName name="hg">{"via1",#N/A,TRUE,"general";"via2",#N/A,TRUE,"general";"via3",#N/A,TRUE,"general"}</definedName>
    <definedName name="HGFH" localSheetId="2">{"via1",#N/A,TRUE,"general";"via2",#N/A,TRUE,"general";"via3",#N/A,TRUE,"general"}</definedName>
    <definedName name="HGFH" localSheetId="0">{"via1",#N/A,TRUE,"general";"via2",#N/A,TRUE,"general";"via3",#N/A,TRUE,"general"}</definedName>
    <definedName name="HGFH" localSheetId="12">{"via1",#N/A,TRUE,"general";"via2",#N/A,TRUE,"general";"via3",#N/A,TRUE,"general"}</definedName>
    <definedName name="HGFH" localSheetId="1">{"via1",#N/A,TRUE,"general";"via2",#N/A,TRUE,"general";"via3",#N/A,TRUE,"general"}</definedName>
    <definedName name="HGFH">{"via1",#N/A,TRUE,"general";"via2",#N/A,TRUE,"general";"via3",#N/A,TRUE,"general"}</definedName>
    <definedName name="hgfhty" localSheetId="2">{"via1",#N/A,TRUE,"general";"via2",#N/A,TRUE,"general";"via3",#N/A,TRUE,"general"}</definedName>
    <definedName name="hgfhty" localSheetId="0">{"via1",#N/A,TRUE,"general";"via2",#N/A,TRUE,"general";"via3",#N/A,TRUE,"general"}</definedName>
    <definedName name="hgfhty" localSheetId="12">{"via1",#N/A,TRUE,"general";"via2",#N/A,TRUE,"general";"via3",#N/A,TRUE,"general"}</definedName>
    <definedName name="hgfhty" localSheetId="1">{"via1",#N/A,TRUE,"general";"via2",#N/A,TRUE,"general";"via3",#N/A,TRUE,"general"}</definedName>
    <definedName name="hgfhty">{"via1",#N/A,TRUE,"general";"via2",#N/A,TRUE,"general";"via3",#N/A,TRUE,"general"}</definedName>
    <definedName name="HGHFH7" localSheetId="2">{"TAB1",#N/A,TRUE,"GENERAL";"TAB2",#N/A,TRUE,"GENERAL";"TAB3",#N/A,TRUE,"GENERAL";"TAB4",#N/A,TRUE,"GENERAL";"TAB5",#N/A,TRUE,"GENERAL"}</definedName>
    <definedName name="HGHFH7" localSheetId="0">{"TAB1",#N/A,TRUE,"GENERAL";"TAB2",#N/A,TRUE,"GENERAL";"TAB3",#N/A,TRUE,"GENERAL";"TAB4",#N/A,TRUE,"GENERAL";"TAB5",#N/A,TRUE,"GENERAL"}</definedName>
    <definedName name="HGHFH7" localSheetId="12">{"TAB1",#N/A,TRUE,"GENERAL";"TAB2",#N/A,TRUE,"GENERAL";"TAB3",#N/A,TRUE,"GENERAL";"TAB4",#N/A,TRUE,"GENERAL";"TAB5",#N/A,TRUE,"GENERAL"}</definedName>
    <definedName name="HGHFH7" localSheetId="1">{"TAB1",#N/A,TRUE,"GENERAL";"TAB2",#N/A,TRUE,"GENERAL";"TAB3",#N/A,TRUE,"GENERAL";"TAB4",#N/A,TRUE,"GENERAL";"TAB5",#N/A,TRUE,"GENERAL"}</definedName>
    <definedName name="HGHFH7">{"TAB1",#N/A,TRUE,"GENERAL";"TAB2",#N/A,TRUE,"GENERAL";"TAB3",#N/A,TRUE,"GENERAL";"TAB4",#N/A,TRUE,"GENERAL";"TAB5",#N/A,TRUE,"GENERAL"}</definedName>
    <definedName name="hghhj" localSheetId="2">{"TAB1",#N/A,TRUE,"GENERAL";"TAB2",#N/A,TRUE,"GENERAL";"TAB3",#N/A,TRUE,"GENERAL";"TAB4",#N/A,TRUE,"GENERAL";"TAB5",#N/A,TRUE,"GENERAL"}</definedName>
    <definedName name="hghhj" localSheetId="0">{"TAB1",#N/A,TRUE,"GENERAL";"TAB2",#N/A,TRUE,"GENERAL";"TAB3",#N/A,TRUE,"GENERAL";"TAB4",#N/A,TRUE,"GENERAL";"TAB5",#N/A,TRUE,"GENERAL"}</definedName>
    <definedName name="hghhj" localSheetId="12">{"TAB1",#N/A,TRUE,"GENERAL";"TAB2",#N/A,TRUE,"GENERAL";"TAB3",#N/A,TRUE,"GENERAL";"TAB4",#N/A,TRUE,"GENERAL";"TAB5",#N/A,TRUE,"GENERAL"}</definedName>
    <definedName name="hghhj" localSheetId="1">{"TAB1",#N/A,TRUE,"GENERAL";"TAB2",#N/A,TRUE,"GENERAL";"TAB3",#N/A,TRUE,"GENERAL";"TAB4",#N/A,TRUE,"GENERAL";"TAB5",#N/A,TRUE,"GENERAL"}</definedName>
    <definedName name="hghhj">{"TAB1",#N/A,TRUE,"GENERAL";"TAB2",#N/A,TRUE,"GENERAL";"TAB3",#N/A,TRUE,"GENERAL";"TAB4",#N/A,TRUE,"GENERAL";"TAB5",#N/A,TRUE,"GENERAL"}</definedName>
    <definedName name="hghydj" localSheetId="2">{"via1",#N/A,TRUE,"general";"via2",#N/A,TRUE,"general";"via3",#N/A,TRUE,"general"}</definedName>
    <definedName name="hghydj" localSheetId="0">{"via1",#N/A,TRUE,"general";"via2",#N/A,TRUE,"general";"via3",#N/A,TRUE,"general"}</definedName>
    <definedName name="hghydj" localSheetId="12">{"via1",#N/A,TRUE,"general";"via2",#N/A,TRUE,"general";"via3",#N/A,TRUE,"general"}</definedName>
    <definedName name="hghydj" localSheetId="1">{"via1",#N/A,TRUE,"general";"via2",#N/A,TRUE,"general";"via3",#N/A,TRUE,"general"}</definedName>
    <definedName name="hghydj">{"via1",#N/A,TRUE,"general";"via2",#N/A,TRUE,"general";"via3",#N/A,TRUE,"general"}</definedName>
    <definedName name="hgjfjw" localSheetId="2">{"via1",#N/A,TRUE,"general";"via2",#N/A,TRUE,"general";"via3",#N/A,TRUE,"general"}</definedName>
    <definedName name="hgjfjw" localSheetId="0">{"via1",#N/A,TRUE,"general";"via2",#N/A,TRUE,"general";"via3",#N/A,TRUE,"general"}</definedName>
    <definedName name="hgjfjw" localSheetId="12">{"via1",#N/A,TRUE,"general";"via2",#N/A,TRUE,"general";"via3",#N/A,TRUE,"general"}</definedName>
    <definedName name="hgjfjw" localSheetId="1">{"via1",#N/A,TRUE,"general";"via2",#N/A,TRUE,"general";"via3",#N/A,TRUE,"general"}</definedName>
    <definedName name="hgjfjw">{"via1",#N/A,TRUE,"general";"via2",#N/A,TRUE,"general";"via3",#N/A,TRUE,"general"}</definedName>
    <definedName name="HGJG" localSheetId="2">{"TAB1",#N/A,TRUE,"GENERAL";"TAB2",#N/A,TRUE,"GENERAL";"TAB3",#N/A,TRUE,"GENERAL";"TAB4",#N/A,TRUE,"GENERAL";"TAB5",#N/A,TRUE,"GENERAL"}</definedName>
    <definedName name="HGJG" localSheetId="0">{"TAB1",#N/A,TRUE,"GENERAL";"TAB2",#N/A,TRUE,"GENERAL";"TAB3",#N/A,TRUE,"GENERAL";"TAB4",#N/A,TRUE,"GENERAL";"TAB5",#N/A,TRUE,"GENERAL"}</definedName>
    <definedName name="HGJG" localSheetId="12">{"TAB1",#N/A,TRUE,"GENERAL";"TAB2",#N/A,TRUE,"GENERAL";"TAB3",#N/A,TRUE,"GENERAL";"TAB4",#N/A,TRUE,"GENERAL";"TAB5",#N/A,TRUE,"GENERAL"}</definedName>
    <definedName name="HGJG" localSheetId="1">{"TAB1",#N/A,TRUE,"GENERAL";"TAB2",#N/A,TRUE,"GENERAL";"TAB3",#N/A,TRUE,"GENERAL";"TAB4",#N/A,TRUE,"GENERAL";"TAB5",#N/A,TRUE,"GENERAL"}</definedName>
    <definedName name="HGJG">{"TAB1",#N/A,TRUE,"GENERAL";"TAB2",#N/A,TRUE,"GENERAL";"TAB3",#N/A,TRUE,"GENERAL";"TAB4",#N/A,TRUE,"GENERAL";"TAB5",#N/A,TRUE,"GENERAL"}</definedName>
    <definedName name="hh" localSheetId="2">!#REF!</definedName>
    <definedName name="hh">!#REF!</definedName>
    <definedName name="HHGFHFGHF" localSheetId="2">!#REF!</definedName>
    <definedName name="HHGFHFGHF">!#REF!</definedName>
    <definedName name="HHH" localSheetId="2">!#REF!</definedName>
    <definedName name="HHH">!#REF!</definedName>
    <definedName name="hhhhhh" localSheetId="2">{"via1",#N/A,TRUE,"general";"via2",#N/A,TRUE,"general";"via3",#N/A,TRUE,"general"}</definedName>
    <definedName name="hhhhhh" localSheetId="0">{"via1",#N/A,TRUE,"general";"via2",#N/A,TRUE,"general";"via3",#N/A,TRUE,"general"}</definedName>
    <definedName name="hhhhhh" localSheetId="12">{"via1",#N/A,TRUE,"general";"via2",#N/A,TRUE,"general";"via3",#N/A,TRUE,"general"}</definedName>
    <definedName name="hhhhhh" localSheetId="1">{"via1",#N/A,TRUE,"general";"via2",#N/A,TRUE,"general";"via3",#N/A,TRUE,"general"}</definedName>
    <definedName name="hhhhhh">{"via1",#N/A,TRUE,"general";"via2",#N/A,TRUE,"general";"via3",#N/A,TRUE,"general"}</definedName>
    <definedName name="hhhhhho" localSheetId="2">{"TAB1",#N/A,TRUE,"GENERAL";"TAB2",#N/A,TRUE,"GENERAL";"TAB3",#N/A,TRUE,"GENERAL";"TAB4",#N/A,TRUE,"GENERAL";"TAB5",#N/A,TRUE,"GENERAL"}</definedName>
    <definedName name="hhhhhho" localSheetId="0">{"TAB1",#N/A,TRUE,"GENERAL";"TAB2",#N/A,TRUE,"GENERAL";"TAB3",#N/A,TRUE,"GENERAL";"TAB4",#N/A,TRUE,"GENERAL";"TAB5",#N/A,TRUE,"GENERAL"}</definedName>
    <definedName name="hhhhhho" localSheetId="12">{"TAB1",#N/A,TRUE,"GENERAL";"TAB2",#N/A,TRUE,"GENERAL";"TAB3",#N/A,TRUE,"GENERAL";"TAB4",#N/A,TRUE,"GENERAL";"TAB5",#N/A,TRUE,"GENERAL"}</definedName>
    <definedName name="hhhhhho" localSheetId="1">{"TAB1",#N/A,TRUE,"GENERAL";"TAB2",#N/A,TRUE,"GENERAL";"TAB3",#N/A,TRUE,"GENERAL";"TAB4",#N/A,TRUE,"GENERAL";"TAB5",#N/A,TRUE,"GENERAL"}</definedName>
    <definedName name="hhhhhho">{"TAB1",#N/A,TRUE,"GENERAL";"TAB2",#N/A,TRUE,"GENERAL";"TAB3",#N/A,TRUE,"GENERAL";"TAB4",#N/A,TRUE,"GENERAL";"TAB5",#N/A,TRUE,"GENERAL"}</definedName>
    <definedName name="hhhhhpy" localSheetId="2">{"TAB1",#N/A,TRUE,"GENERAL";"TAB2",#N/A,TRUE,"GENERAL";"TAB3",#N/A,TRUE,"GENERAL";"TAB4",#N/A,TRUE,"GENERAL";"TAB5",#N/A,TRUE,"GENERAL"}</definedName>
    <definedName name="hhhhhpy" localSheetId="0">{"TAB1",#N/A,TRUE,"GENERAL";"TAB2",#N/A,TRUE,"GENERAL";"TAB3",#N/A,TRUE,"GENERAL";"TAB4",#N/A,TRUE,"GENERAL";"TAB5",#N/A,TRUE,"GENERAL"}</definedName>
    <definedName name="hhhhhpy" localSheetId="12">{"TAB1",#N/A,TRUE,"GENERAL";"TAB2",#N/A,TRUE,"GENERAL";"TAB3",#N/A,TRUE,"GENERAL";"TAB4",#N/A,TRUE,"GENERAL";"TAB5",#N/A,TRUE,"GENERAL"}</definedName>
    <definedName name="hhhhhpy" localSheetId="1">{"TAB1",#N/A,TRUE,"GENERAL";"TAB2",#N/A,TRUE,"GENERAL";"TAB3",#N/A,TRUE,"GENERAL";"TAB4",#N/A,TRUE,"GENERAL";"TAB5",#N/A,TRUE,"GENERAL"}</definedName>
    <definedName name="hhhhhpy">{"TAB1",#N/A,TRUE,"GENERAL";"TAB2",#N/A,TRUE,"GENERAL";"TAB3",#N/A,TRUE,"GENERAL";"TAB4",#N/A,TRUE,"GENERAL";"TAB5",#N/A,TRUE,"GENERAL"}</definedName>
    <definedName name="hhhhth" localSheetId="2">{"via1",#N/A,TRUE,"general";"via2",#N/A,TRUE,"general";"via3",#N/A,TRUE,"general"}</definedName>
    <definedName name="hhhhth" localSheetId="0">{"via1",#N/A,TRUE,"general";"via2",#N/A,TRUE,"general";"via3",#N/A,TRUE,"general"}</definedName>
    <definedName name="hhhhth" localSheetId="12">{"via1",#N/A,TRUE,"general";"via2",#N/A,TRUE,"general";"via3",#N/A,TRUE,"general"}</definedName>
    <definedName name="hhhhth" localSheetId="1">{"via1",#N/A,TRUE,"general";"via2",#N/A,TRUE,"general";"via3",#N/A,TRUE,"general"}</definedName>
    <definedName name="hhhhth">{"via1",#N/A,TRUE,"general";"via2",#N/A,TRUE,"general";"via3",#N/A,TRUE,"general"}</definedName>
    <definedName name="hhhyhyh" localSheetId="2">{"TAB1",#N/A,TRUE,"GENERAL";"TAB2",#N/A,TRUE,"GENERAL";"TAB3",#N/A,TRUE,"GENERAL";"TAB4",#N/A,TRUE,"GENERAL";"TAB5",#N/A,TRUE,"GENERAL"}</definedName>
    <definedName name="hhhyhyh" localSheetId="0">{"TAB1",#N/A,TRUE,"GENERAL";"TAB2",#N/A,TRUE,"GENERAL";"TAB3",#N/A,TRUE,"GENERAL";"TAB4",#N/A,TRUE,"GENERAL";"TAB5",#N/A,TRUE,"GENERAL"}</definedName>
    <definedName name="hhhyhyh" localSheetId="12">{"TAB1",#N/A,TRUE,"GENERAL";"TAB2",#N/A,TRUE,"GENERAL";"TAB3",#N/A,TRUE,"GENERAL";"TAB4",#N/A,TRUE,"GENERAL";"TAB5",#N/A,TRUE,"GENERAL"}</definedName>
    <definedName name="hhhyhyh" localSheetId="1">{"TAB1",#N/A,TRUE,"GENERAL";"TAB2",#N/A,TRUE,"GENERAL";"TAB3",#N/A,TRUE,"GENERAL";"TAB4",#N/A,TRUE,"GENERAL";"TAB5",#N/A,TRUE,"GENERAL"}</definedName>
    <definedName name="hhhyhyh">{"TAB1",#N/A,TRUE,"GENERAL";"TAB2",#N/A,TRUE,"GENERAL";"TAB3",#N/A,TRUE,"GENERAL";"TAB4",#N/A,TRUE,"GENERAL";"TAB5",#N/A,TRUE,"GENERAL"}</definedName>
    <definedName name="HHRT" localSheetId="2">!#REF!</definedName>
    <definedName name="HHRT">!#REF!</definedName>
    <definedName name="hhtrhreh" localSheetId="2">{"via1",#N/A,TRUE,"general";"via2",#N/A,TRUE,"general";"via3",#N/A,TRUE,"general"}</definedName>
    <definedName name="hhtrhreh" localSheetId="0">{"via1",#N/A,TRUE,"general";"via2",#N/A,TRUE,"general";"via3",#N/A,TRUE,"general"}</definedName>
    <definedName name="hhtrhreh" localSheetId="12">{"via1",#N/A,TRUE,"general";"via2",#N/A,TRUE,"general";"via3",#N/A,TRUE,"general"}</definedName>
    <definedName name="hhtrhreh" localSheetId="1">{"via1",#N/A,TRUE,"general";"via2",#N/A,TRUE,"general";"via3",#N/A,TRUE,"general"}</definedName>
    <definedName name="hhtrhreh">{"via1",#N/A,TRUE,"general";"via2",#N/A,TRUE,"general";"via3",#N/A,TRUE,"general"}</definedName>
    <definedName name="hjfg" localSheetId="2">{"via1",#N/A,TRUE,"general";"via2",#N/A,TRUE,"general";"via3",#N/A,TRUE,"general"}</definedName>
    <definedName name="hjfg" localSheetId="0">{"via1",#N/A,TRUE,"general";"via2",#N/A,TRUE,"general";"via3",#N/A,TRUE,"general"}</definedName>
    <definedName name="hjfg" localSheetId="12">{"via1",#N/A,TRUE,"general";"via2",#N/A,TRUE,"general";"via3",#N/A,TRUE,"general"}</definedName>
    <definedName name="hjfg" localSheetId="1">{"via1",#N/A,TRUE,"general";"via2",#N/A,TRUE,"general";"via3",#N/A,TRUE,"general"}</definedName>
    <definedName name="hjfg">{"via1",#N/A,TRUE,"general";"via2",#N/A,TRUE,"general";"via3",#N/A,TRUE,"general"}</definedName>
    <definedName name="hjgh" localSheetId="2">{"TAB1",#N/A,TRUE,"GENERAL";"TAB2",#N/A,TRUE,"GENERAL";"TAB3",#N/A,TRUE,"GENERAL";"TAB4",#N/A,TRUE,"GENERAL";"TAB5",#N/A,TRUE,"GENERAL"}</definedName>
    <definedName name="hjgh" localSheetId="0">{"TAB1",#N/A,TRUE,"GENERAL";"TAB2",#N/A,TRUE,"GENERAL";"TAB3",#N/A,TRUE,"GENERAL";"TAB4",#N/A,TRUE,"GENERAL";"TAB5",#N/A,TRUE,"GENERAL"}</definedName>
    <definedName name="hjgh" localSheetId="12">{"TAB1",#N/A,TRUE,"GENERAL";"TAB2",#N/A,TRUE,"GENERAL";"TAB3",#N/A,TRUE,"GENERAL";"TAB4",#N/A,TRUE,"GENERAL";"TAB5",#N/A,TRUE,"GENERAL"}</definedName>
    <definedName name="hjgh" localSheetId="1">{"TAB1",#N/A,TRUE,"GENERAL";"TAB2",#N/A,TRUE,"GENERAL";"TAB3",#N/A,TRUE,"GENERAL";"TAB4",#N/A,TRUE,"GENERAL";"TAB5",#N/A,TRUE,"GENERAL"}</definedName>
    <definedName name="hjgh">{"TAB1",#N/A,TRUE,"GENERAL";"TAB2",#N/A,TRUE,"GENERAL";"TAB3",#N/A,TRUE,"GENERAL";"TAB4",#N/A,TRUE,"GENERAL";"TAB5",#N/A,TRUE,"GENERAL"}</definedName>
    <definedName name="hjghj" localSheetId="2">{"TAB1",#N/A,TRUE,"GENERAL";"TAB2",#N/A,TRUE,"GENERAL";"TAB3",#N/A,TRUE,"GENERAL";"TAB4",#N/A,TRUE,"GENERAL";"TAB5",#N/A,TRUE,"GENERAL"}</definedName>
    <definedName name="hjghj" localSheetId="0">{"TAB1",#N/A,TRUE,"GENERAL";"TAB2",#N/A,TRUE,"GENERAL";"TAB3",#N/A,TRUE,"GENERAL";"TAB4",#N/A,TRUE,"GENERAL";"TAB5",#N/A,TRUE,"GENERAL"}</definedName>
    <definedName name="hjghj" localSheetId="12">{"TAB1",#N/A,TRUE,"GENERAL";"TAB2",#N/A,TRUE,"GENERAL";"TAB3",#N/A,TRUE,"GENERAL";"TAB4",#N/A,TRUE,"GENERAL";"TAB5",#N/A,TRUE,"GENERAL"}</definedName>
    <definedName name="hjghj" localSheetId="1">{"TAB1",#N/A,TRUE,"GENERAL";"TAB2",#N/A,TRUE,"GENERAL";"TAB3",#N/A,TRUE,"GENERAL";"TAB4",#N/A,TRUE,"GENERAL";"TAB5",#N/A,TRUE,"GENERAL"}</definedName>
    <definedName name="hjghj">{"TAB1",#N/A,TRUE,"GENERAL";"TAB2",#N/A,TRUE,"GENERAL";"TAB3",#N/A,TRUE,"GENERAL";"TAB4",#N/A,TRUE,"GENERAL";"TAB5",#N/A,TRUE,"GENERAL"}</definedName>
    <definedName name="hjhjhg" localSheetId="2">{"TAB1",#N/A,TRUE,"GENERAL";"TAB2",#N/A,TRUE,"GENERAL";"TAB3",#N/A,TRUE,"GENERAL";"TAB4",#N/A,TRUE,"GENERAL";"TAB5",#N/A,TRUE,"GENERAL"}</definedName>
    <definedName name="hjhjhg" localSheetId="0">{"TAB1",#N/A,TRUE,"GENERAL";"TAB2",#N/A,TRUE,"GENERAL";"TAB3",#N/A,TRUE,"GENERAL";"TAB4",#N/A,TRUE,"GENERAL";"TAB5",#N/A,TRUE,"GENERAL"}</definedName>
    <definedName name="hjhjhg" localSheetId="12">{"TAB1",#N/A,TRUE,"GENERAL";"TAB2",#N/A,TRUE,"GENERAL";"TAB3",#N/A,TRUE,"GENERAL";"TAB4",#N/A,TRUE,"GENERAL";"TAB5",#N/A,TRUE,"GENERAL"}</definedName>
    <definedName name="hjhjhg" localSheetId="1">{"TAB1",#N/A,TRUE,"GENERAL";"TAB2",#N/A,TRUE,"GENERAL";"TAB3",#N/A,TRUE,"GENERAL";"TAB4",#N/A,TRUE,"GENERAL";"TAB5",#N/A,TRUE,"GENERAL"}</definedName>
    <definedName name="hjhjhg">{"TAB1",#N/A,TRUE,"GENERAL";"TAB2",#N/A,TRUE,"GENERAL";"TAB3",#N/A,TRUE,"GENERAL";"TAB4",#N/A,TRUE,"GENERAL";"TAB5",#N/A,TRUE,"GENERAL"}</definedName>
    <definedName name="HJKH" localSheetId="2">{"via1",#N/A,TRUE,"general";"via2",#N/A,TRUE,"general";"via3",#N/A,TRUE,"general"}</definedName>
    <definedName name="HJKH" localSheetId="0">{"via1",#N/A,TRUE,"general";"via2",#N/A,TRUE,"general";"via3",#N/A,TRUE,"general"}</definedName>
    <definedName name="HJKH" localSheetId="12">{"via1",#N/A,TRUE,"general";"via2",#N/A,TRUE,"general";"via3",#N/A,TRUE,"general"}</definedName>
    <definedName name="HJKH" localSheetId="1">{"via1",#N/A,TRUE,"general";"via2",#N/A,TRUE,"general";"via3",#N/A,TRUE,"general"}</definedName>
    <definedName name="HJKH">{"via1",#N/A,TRUE,"general";"via2",#N/A,TRUE,"general";"via3",#N/A,TRUE,"general"}</definedName>
    <definedName name="hjkjk" localSheetId="2">{"via1",#N/A,TRUE,"general";"via2",#N/A,TRUE,"general";"via3",#N/A,TRUE,"general"}</definedName>
    <definedName name="hjkjk" localSheetId="0">{"via1",#N/A,TRUE,"general";"via2",#N/A,TRUE,"general";"via3",#N/A,TRUE,"general"}</definedName>
    <definedName name="hjkjk" localSheetId="12">{"via1",#N/A,TRUE,"general";"via2",#N/A,TRUE,"general";"via3",#N/A,TRUE,"general"}</definedName>
    <definedName name="hjkjk" localSheetId="1">{"via1",#N/A,TRUE,"general";"via2",#N/A,TRUE,"general";"via3",#N/A,TRUE,"general"}</definedName>
    <definedName name="hjkjk">{"via1",#N/A,TRUE,"general";"via2",#N/A,TRUE,"general";"via3",#N/A,TRUE,"general"}</definedName>
    <definedName name="hn" localSheetId="2">{"TAB1",#N/A,TRUE,"GENERAL";"TAB2",#N/A,TRUE,"GENERAL";"TAB3",#N/A,TRUE,"GENERAL";"TAB4",#N/A,TRUE,"GENERAL";"TAB5",#N/A,TRUE,"GENERAL"}</definedName>
    <definedName name="hn" localSheetId="0">{"TAB1",#N/A,TRUE,"GENERAL";"TAB2",#N/A,TRUE,"GENERAL";"TAB3",#N/A,TRUE,"GENERAL";"TAB4",#N/A,TRUE,"GENERAL";"TAB5",#N/A,TRUE,"GENERAL"}</definedName>
    <definedName name="hn" localSheetId="12">{"TAB1",#N/A,TRUE,"GENERAL";"TAB2",#N/A,TRUE,"GENERAL";"TAB3",#N/A,TRUE,"GENERAL";"TAB4",#N/A,TRUE,"GENERAL";"TAB5",#N/A,TRUE,"GENERAL"}</definedName>
    <definedName name="hn" localSheetId="1">{"TAB1",#N/A,TRUE,"GENERAL";"TAB2",#N/A,TRUE,"GENERAL";"TAB3",#N/A,TRUE,"GENERAL";"TAB4",#N/A,TRUE,"GENERAL";"TAB5",#N/A,TRUE,"GENERAL"}</definedName>
    <definedName name="hn">{"TAB1",#N/A,TRUE,"GENERAL";"TAB2",#N/A,TRUE,"GENERAL";"TAB3",#N/A,TRUE,"GENERAL";"TAB4",#N/A,TRUE,"GENERAL";"TAB5",#N/A,TRUE,"GENERAL"}</definedName>
    <definedName name="HOJA1" localSheetId="2">!#REF!</definedName>
    <definedName name="HOJA1">!#REF!</definedName>
    <definedName name="hreer" localSheetId="2">{"TAB1",#N/A,TRUE,"GENERAL";"TAB2",#N/A,TRUE,"GENERAL";"TAB3",#N/A,TRUE,"GENERAL";"TAB4",#N/A,TRUE,"GENERAL";"TAB5",#N/A,TRUE,"GENERAL"}</definedName>
    <definedName name="hreer" localSheetId="0">{"TAB1",#N/A,TRUE,"GENERAL";"TAB2",#N/A,TRUE,"GENERAL";"TAB3",#N/A,TRUE,"GENERAL";"TAB4",#N/A,TRUE,"GENERAL";"TAB5",#N/A,TRUE,"GENERAL"}</definedName>
    <definedName name="hreer" localSheetId="12">{"TAB1",#N/A,TRUE,"GENERAL";"TAB2",#N/A,TRUE,"GENERAL";"TAB3",#N/A,TRUE,"GENERAL";"TAB4",#N/A,TRUE,"GENERAL";"TAB5",#N/A,TRUE,"GENERAL"}</definedName>
    <definedName name="hreer" localSheetId="1">{"TAB1",#N/A,TRUE,"GENERAL";"TAB2",#N/A,TRUE,"GENERAL";"TAB3",#N/A,TRUE,"GENERAL";"TAB4",#N/A,TRUE,"GENERAL";"TAB5",#N/A,TRUE,"GENERAL"}</definedName>
    <definedName name="hreer">{"TAB1",#N/A,TRUE,"GENERAL";"TAB2",#N/A,TRUE,"GENERAL";"TAB3",#N/A,TRUE,"GENERAL";"TAB4",#N/A,TRUE,"GENERAL";"TAB5",#N/A,TRUE,"GENERAL"}</definedName>
    <definedName name="hrhth" localSheetId="2">{"TAB1",#N/A,TRUE,"GENERAL";"TAB2",#N/A,TRUE,"GENERAL";"TAB3",#N/A,TRUE,"GENERAL";"TAB4",#N/A,TRUE,"GENERAL";"TAB5",#N/A,TRUE,"GENERAL"}</definedName>
    <definedName name="hrhth" localSheetId="0">{"TAB1",#N/A,TRUE,"GENERAL";"TAB2",#N/A,TRUE,"GENERAL";"TAB3",#N/A,TRUE,"GENERAL";"TAB4",#N/A,TRUE,"GENERAL";"TAB5",#N/A,TRUE,"GENERAL"}</definedName>
    <definedName name="hrhth" localSheetId="12">{"TAB1",#N/A,TRUE,"GENERAL";"TAB2",#N/A,TRUE,"GENERAL";"TAB3",#N/A,TRUE,"GENERAL";"TAB4",#N/A,TRUE,"GENERAL";"TAB5",#N/A,TRUE,"GENERAL"}</definedName>
    <definedName name="hrhth" localSheetId="1">{"TAB1",#N/A,TRUE,"GENERAL";"TAB2",#N/A,TRUE,"GENERAL";"TAB3",#N/A,TRUE,"GENERAL";"TAB4",#N/A,TRUE,"GENERAL";"TAB5",#N/A,TRUE,"GENERAL"}</definedName>
    <definedName name="hrhth">{"TAB1",#N/A,TRUE,"GENERAL";"TAB2",#N/A,TRUE,"GENERAL";"TAB3",#N/A,TRUE,"GENERAL";"TAB4",#N/A,TRUE,"GENERAL";"TAB5",#N/A,TRUE,"GENERAL"}</definedName>
    <definedName name="hrthtrh" localSheetId="2">{"TAB1",#N/A,TRUE,"GENERAL";"TAB2",#N/A,TRUE,"GENERAL";"TAB3",#N/A,TRUE,"GENERAL";"TAB4",#N/A,TRUE,"GENERAL";"TAB5",#N/A,TRUE,"GENERAL"}</definedName>
    <definedName name="hrthtrh" localSheetId="0">{"TAB1",#N/A,TRUE,"GENERAL";"TAB2",#N/A,TRUE,"GENERAL";"TAB3",#N/A,TRUE,"GENERAL";"TAB4",#N/A,TRUE,"GENERAL";"TAB5",#N/A,TRUE,"GENERAL"}</definedName>
    <definedName name="hrthtrh" localSheetId="12">{"TAB1",#N/A,TRUE,"GENERAL";"TAB2",#N/A,TRUE,"GENERAL";"TAB3",#N/A,TRUE,"GENERAL";"TAB4",#N/A,TRUE,"GENERAL";"TAB5",#N/A,TRUE,"GENERAL"}</definedName>
    <definedName name="hrthtrh" localSheetId="1">{"TAB1",#N/A,TRUE,"GENERAL";"TAB2",#N/A,TRUE,"GENERAL";"TAB3",#N/A,TRUE,"GENERAL";"TAB4",#N/A,TRUE,"GENERAL";"TAB5",#N/A,TRUE,"GENERAL"}</definedName>
    <definedName name="hrthtrh">{"TAB1",#N/A,TRUE,"GENERAL";"TAB2",#N/A,TRUE,"GENERAL";"TAB3",#N/A,TRUE,"GENERAL";"TAB4",#N/A,TRUE,"GENERAL";"TAB5",#N/A,TRUE,"GENERAL"}</definedName>
    <definedName name="hsfg" localSheetId="2">{"via1",#N/A,TRUE,"general";"via2",#N/A,TRUE,"general";"via3",#N/A,TRUE,"general"}</definedName>
    <definedName name="hsfg" localSheetId="0">{"via1",#N/A,TRUE,"general";"via2",#N/A,TRUE,"general";"via3",#N/A,TRUE,"general"}</definedName>
    <definedName name="hsfg" localSheetId="12">{"via1",#N/A,TRUE,"general";"via2",#N/A,TRUE,"general";"via3",#N/A,TRUE,"general"}</definedName>
    <definedName name="hsfg" localSheetId="1">{"via1",#N/A,TRUE,"general";"via2",#N/A,TRUE,"general";"via3",#N/A,TRUE,"general"}</definedName>
    <definedName name="hsfg">{"via1",#N/A,TRUE,"general";"via2",#N/A,TRUE,"general";"via3",#N/A,TRUE,"general"}</definedName>
    <definedName name="hthdrf" localSheetId="2">{"TAB1",#N/A,TRUE,"GENERAL";"TAB2",#N/A,TRUE,"GENERAL";"TAB3",#N/A,TRUE,"GENERAL";"TAB4",#N/A,TRUE,"GENERAL";"TAB5",#N/A,TRUE,"GENERAL"}</definedName>
    <definedName name="hthdrf" localSheetId="0">{"TAB1",#N/A,TRUE,"GENERAL";"TAB2",#N/A,TRUE,"GENERAL";"TAB3",#N/A,TRUE,"GENERAL";"TAB4",#N/A,TRUE,"GENERAL";"TAB5",#N/A,TRUE,"GENERAL"}</definedName>
    <definedName name="hthdrf" localSheetId="12">{"TAB1",#N/A,TRUE,"GENERAL";"TAB2",#N/A,TRUE,"GENERAL";"TAB3",#N/A,TRUE,"GENERAL";"TAB4",#N/A,TRUE,"GENERAL";"TAB5",#N/A,TRUE,"GENERAL"}</definedName>
    <definedName name="hthdrf" localSheetId="1">{"TAB1",#N/A,TRUE,"GENERAL";"TAB2",#N/A,TRUE,"GENERAL";"TAB3",#N/A,TRUE,"GENERAL";"TAB4",#N/A,TRUE,"GENERAL";"TAB5",#N/A,TRUE,"GENERAL"}</definedName>
    <definedName name="hthdrf">{"TAB1",#N/A,TRUE,"GENERAL";"TAB2",#N/A,TRUE,"GENERAL";"TAB3",#N/A,TRUE,"GENERAL";"TAB4",#N/A,TRUE,"GENERAL";"TAB5",#N/A,TRUE,"GENERAL"}</definedName>
    <definedName name="HTHTHTH" localSheetId="2">!#REF!</definedName>
    <definedName name="HTHTHTH">!#REF!</definedName>
    <definedName name="htryrt7" localSheetId="2">{"via1",#N/A,TRUE,"general";"via2",#N/A,TRUE,"general";"via3",#N/A,TRUE,"general"}</definedName>
    <definedName name="htryrt7" localSheetId="0">{"via1",#N/A,TRUE,"general";"via2",#N/A,TRUE,"general";"via3",#N/A,TRUE,"general"}</definedName>
    <definedName name="htryrt7" localSheetId="12">{"via1",#N/A,TRUE,"general";"via2",#N/A,TRUE,"general";"via3",#N/A,TRUE,"general"}</definedName>
    <definedName name="htryrt7" localSheetId="1">{"via1",#N/A,TRUE,"general";"via2",#N/A,TRUE,"general";"via3",#N/A,TRUE,"general"}</definedName>
    <definedName name="htryrt7">{"via1",#N/A,TRUE,"general";"via2",#N/A,TRUE,"general";"via3",#N/A,TRUE,"general"}</definedName>
    <definedName name="hyhjop" localSheetId="2">{"TAB1",#N/A,TRUE,"GENERAL";"TAB2",#N/A,TRUE,"GENERAL";"TAB3",#N/A,TRUE,"GENERAL";"TAB4",#N/A,TRUE,"GENERAL";"TAB5",#N/A,TRUE,"GENERAL"}</definedName>
    <definedName name="hyhjop" localSheetId="0">{"TAB1",#N/A,TRUE,"GENERAL";"TAB2",#N/A,TRUE,"GENERAL";"TAB3",#N/A,TRUE,"GENERAL";"TAB4",#N/A,TRUE,"GENERAL";"TAB5",#N/A,TRUE,"GENERAL"}</definedName>
    <definedName name="hyhjop" localSheetId="12">{"TAB1",#N/A,TRUE,"GENERAL";"TAB2",#N/A,TRUE,"GENERAL";"TAB3",#N/A,TRUE,"GENERAL";"TAB4",#N/A,TRUE,"GENERAL";"TAB5",#N/A,TRUE,"GENERAL"}</definedName>
    <definedName name="hyhjop" localSheetId="1">{"TAB1",#N/A,TRUE,"GENERAL";"TAB2",#N/A,TRUE,"GENERAL";"TAB3",#N/A,TRUE,"GENERAL";"TAB4",#N/A,TRUE,"GENERAL";"TAB5",#N/A,TRUE,"GENERAL"}</definedName>
    <definedName name="hyhjop">{"TAB1",#N/A,TRUE,"GENERAL";"TAB2",#N/A,TRUE,"GENERAL";"TAB3",#N/A,TRUE,"GENERAL";"TAB4",#N/A,TRUE,"GENERAL";"TAB5",#N/A,TRUE,"GENERAL"}</definedName>
    <definedName name="hyhyh" localSheetId="2">{"TAB1",#N/A,TRUE,"GENERAL";"TAB2",#N/A,TRUE,"GENERAL";"TAB3",#N/A,TRUE,"GENERAL";"TAB4",#N/A,TRUE,"GENERAL";"TAB5",#N/A,TRUE,"GENERAL"}</definedName>
    <definedName name="hyhyh" localSheetId="0">{"TAB1",#N/A,TRUE,"GENERAL";"TAB2",#N/A,TRUE,"GENERAL";"TAB3",#N/A,TRUE,"GENERAL";"TAB4",#N/A,TRUE,"GENERAL";"TAB5",#N/A,TRUE,"GENERAL"}</definedName>
    <definedName name="hyhyh" localSheetId="12">{"TAB1",#N/A,TRUE,"GENERAL";"TAB2",#N/A,TRUE,"GENERAL";"TAB3",#N/A,TRUE,"GENERAL";"TAB4",#N/A,TRUE,"GENERAL";"TAB5",#N/A,TRUE,"GENERAL"}</definedName>
    <definedName name="hyhyh" localSheetId="1">{"TAB1",#N/A,TRUE,"GENERAL";"TAB2",#N/A,TRUE,"GENERAL";"TAB3",#N/A,TRUE,"GENERAL";"TAB4",#N/A,TRUE,"GENERAL";"TAB5",#N/A,TRUE,"GENERAL"}</definedName>
    <definedName name="hyhyh">{"TAB1",#N/A,TRUE,"GENERAL";"TAB2",#N/A,TRUE,"GENERAL";"TAB3",#N/A,TRUE,"GENERAL";"TAB4",#N/A,TRUE,"GENERAL";"TAB5",#N/A,TRUE,"GENERAL"}</definedName>
    <definedName name="hytirs" localSheetId="2">{"via1",#N/A,TRUE,"general";"via2",#N/A,TRUE,"general";"via3",#N/A,TRUE,"general"}</definedName>
    <definedName name="hytirs" localSheetId="0">{"via1",#N/A,TRUE,"general";"via2",#N/A,TRUE,"general";"via3",#N/A,TRUE,"general"}</definedName>
    <definedName name="hytirs" localSheetId="12">{"via1",#N/A,TRUE,"general";"via2",#N/A,TRUE,"general";"via3",#N/A,TRUE,"general"}</definedName>
    <definedName name="hytirs" localSheetId="1">{"via1",#N/A,TRUE,"general";"via2",#N/A,TRUE,"general";"via3",#N/A,TRUE,"general"}</definedName>
    <definedName name="hytirs">{"via1",#N/A,TRUE,"general";"via2",#N/A,TRUE,"general";"via3",#N/A,TRUE,"general"}</definedName>
    <definedName name="I" localSheetId="2">!#REF!</definedName>
    <definedName name="I">!#REF!</definedName>
    <definedName name="i8i" localSheetId="2">{"TAB1",#N/A,TRUE,"GENERAL";"TAB2",#N/A,TRUE,"GENERAL";"TAB3",#N/A,TRUE,"GENERAL";"TAB4",#N/A,TRUE,"GENERAL";"TAB5",#N/A,TRUE,"GENERAL"}</definedName>
    <definedName name="i8i" localSheetId="0">{"TAB1",#N/A,TRUE,"GENERAL";"TAB2",#N/A,TRUE,"GENERAL";"TAB3",#N/A,TRUE,"GENERAL";"TAB4",#N/A,TRUE,"GENERAL";"TAB5",#N/A,TRUE,"GENERAL"}</definedName>
    <definedName name="i8i" localSheetId="12">{"TAB1",#N/A,TRUE,"GENERAL";"TAB2",#N/A,TRUE,"GENERAL";"TAB3",#N/A,TRUE,"GENERAL";"TAB4",#N/A,TRUE,"GENERAL";"TAB5",#N/A,TRUE,"GENERAL"}</definedName>
    <definedName name="i8i" localSheetId="1">{"TAB1",#N/A,TRUE,"GENERAL";"TAB2",#N/A,TRUE,"GENERAL";"TAB3",#N/A,TRUE,"GENERAL";"TAB4",#N/A,TRUE,"GENERAL";"TAB5",#N/A,TRUE,"GENERAL"}</definedName>
    <definedName name="i8i">{"TAB1",#N/A,TRUE,"GENERAL";"TAB2",#N/A,TRUE,"GENERAL";"TAB3",#N/A,TRUE,"GENERAL";"TAB4",#N/A,TRUE,"GENERAL";"TAB5",#N/A,TRUE,"GENERAL"}</definedName>
    <definedName name="IANC" localSheetId="2">!#REF!</definedName>
    <definedName name="IANC">!#REF!</definedName>
    <definedName name="ICCP" localSheetId="2">!#REF!</definedName>
    <definedName name="ICCP">!#REF!</definedName>
    <definedName name="ii" localSheetId="2">{"TAB1",#N/A,TRUE,"GENERAL";"TAB2",#N/A,TRUE,"GENERAL";"TAB3",#N/A,TRUE,"GENERAL";"TAB4",#N/A,TRUE,"GENERAL";"TAB5",#N/A,TRUE,"GENERAL"}</definedName>
    <definedName name="ii" localSheetId="0">{"TAB1",#N/A,TRUE,"GENERAL";"TAB2",#N/A,TRUE,"GENERAL";"TAB3",#N/A,TRUE,"GENERAL";"TAB4",#N/A,TRUE,"GENERAL";"TAB5",#N/A,TRUE,"GENERAL"}</definedName>
    <definedName name="ii" localSheetId="12">{"TAB1",#N/A,TRUE,"GENERAL";"TAB2",#N/A,TRUE,"GENERAL";"TAB3",#N/A,TRUE,"GENERAL";"TAB4",#N/A,TRUE,"GENERAL";"TAB5",#N/A,TRUE,"GENERAL"}</definedName>
    <definedName name="ii" localSheetId="1">{"TAB1",#N/A,TRUE,"GENERAL";"TAB2",#N/A,TRUE,"GENERAL";"TAB3",#N/A,TRUE,"GENERAL";"TAB4",#N/A,TRUE,"GENERAL";"TAB5",#N/A,TRUE,"GENERAL"}</definedName>
    <definedName name="ii">{"TAB1",#N/A,TRUE,"GENERAL";"TAB2",#N/A,TRUE,"GENERAL";"TAB3",#N/A,TRUE,"GENERAL";"TAB4",#N/A,TRUE,"GENERAL";"TAB5",#N/A,TRUE,"GENERAL"}</definedName>
    <definedName name="iii" localSheetId="2">{"via1",#N/A,TRUE,"general";"via2",#N/A,TRUE,"general";"via3",#N/A,TRUE,"general"}</definedName>
    <definedName name="iii" localSheetId="0">{"via1",#N/A,TRUE,"general";"via2",#N/A,TRUE,"general";"via3",#N/A,TRUE,"general"}</definedName>
    <definedName name="iii" localSheetId="12">{"via1",#N/A,TRUE,"general";"via2",#N/A,TRUE,"general";"via3",#N/A,TRUE,"general"}</definedName>
    <definedName name="iii" localSheetId="1">{"via1",#N/A,TRUE,"general";"via2",#N/A,TRUE,"general";"via3",#N/A,TRUE,"general"}</definedName>
    <definedName name="iii">{"via1",#N/A,TRUE,"general";"via2",#N/A,TRUE,"general";"via3",#N/A,TRUE,"general"}</definedName>
    <definedName name="iiii" localSheetId="2">{"via1",#N/A,TRUE,"general";"via2",#N/A,TRUE,"general";"via3",#N/A,TRUE,"general"}</definedName>
    <definedName name="iiii" localSheetId="0">{"via1",#N/A,TRUE,"general";"via2",#N/A,TRUE,"general";"via3",#N/A,TRUE,"general"}</definedName>
    <definedName name="iiii" localSheetId="12">{"via1",#N/A,TRUE,"general";"via2",#N/A,TRUE,"general";"via3",#N/A,TRUE,"general"}</definedName>
    <definedName name="iiii" localSheetId="1">{"via1",#N/A,TRUE,"general";"via2",#N/A,TRUE,"general";"via3",#N/A,TRUE,"general"}</definedName>
    <definedName name="iiii">{"via1",#N/A,TRUE,"general";"via2",#N/A,TRUE,"general";"via3",#N/A,TRUE,"general"}</definedName>
    <definedName name="iiiiiiik" localSheetId="2">{"via1",#N/A,TRUE,"general";"via2",#N/A,TRUE,"general";"via3",#N/A,TRUE,"general"}</definedName>
    <definedName name="iiiiiiik" localSheetId="0">{"via1",#N/A,TRUE,"general";"via2",#N/A,TRUE,"general";"via3",#N/A,TRUE,"general"}</definedName>
    <definedName name="iiiiiiik" localSheetId="12">{"via1",#N/A,TRUE,"general";"via2",#N/A,TRUE,"general";"via3",#N/A,TRUE,"general"}</definedName>
    <definedName name="iiiiiiik" localSheetId="1">{"via1",#N/A,TRUE,"general";"via2",#N/A,TRUE,"general";"via3",#N/A,TRUE,"general"}</definedName>
    <definedName name="iiiiiiik">{"via1",#N/A,TRUE,"general";"via2",#N/A,TRUE,"general";"via3",#N/A,TRUE,"general"}</definedName>
    <definedName name="iiiiuh" localSheetId="2">{"TAB1",#N/A,TRUE,"GENERAL";"TAB2",#N/A,TRUE,"GENERAL";"TAB3",#N/A,TRUE,"GENERAL";"TAB4",#N/A,TRUE,"GENERAL";"TAB5",#N/A,TRUE,"GENERAL"}</definedName>
    <definedName name="iiiiuh" localSheetId="0">{"TAB1",#N/A,TRUE,"GENERAL";"TAB2",#N/A,TRUE,"GENERAL";"TAB3",#N/A,TRUE,"GENERAL";"TAB4",#N/A,TRUE,"GENERAL";"TAB5",#N/A,TRUE,"GENERAL"}</definedName>
    <definedName name="iiiiuh" localSheetId="12">{"TAB1",#N/A,TRUE,"GENERAL";"TAB2",#N/A,TRUE,"GENERAL";"TAB3",#N/A,TRUE,"GENERAL";"TAB4",#N/A,TRUE,"GENERAL";"TAB5",#N/A,TRUE,"GENERAL"}</definedName>
    <definedName name="iiiiuh" localSheetId="1">{"TAB1",#N/A,TRUE,"GENERAL";"TAB2",#N/A,TRUE,"GENERAL";"TAB3",#N/A,TRUE,"GENERAL";"TAB4",#N/A,TRUE,"GENERAL";"TAB5",#N/A,TRUE,"GENERAL"}</definedName>
    <definedName name="iiiiuh">{"TAB1",#N/A,TRUE,"GENERAL";"TAB2",#N/A,TRUE,"GENERAL";"TAB3",#N/A,TRUE,"GENERAL";"TAB4",#N/A,TRUE,"GENERAL";"TAB5",#N/A,TRUE,"GENERAL"}</definedName>
    <definedName name="iktgvfmu" localSheetId="2">{"TAB1",#N/A,TRUE,"GENERAL";"TAB2",#N/A,TRUE,"GENERAL";"TAB3",#N/A,TRUE,"GENERAL";"TAB4",#N/A,TRUE,"GENERAL";"TAB5",#N/A,TRUE,"GENERAL"}</definedName>
    <definedName name="iktgvfmu" localSheetId="0">{"TAB1",#N/A,TRUE,"GENERAL";"TAB2",#N/A,TRUE,"GENERAL";"TAB3",#N/A,TRUE,"GENERAL";"TAB4",#N/A,TRUE,"GENERAL";"TAB5",#N/A,TRUE,"GENERAL"}</definedName>
    <definedName name="iktgvfmu" localSheetId="12">{"TAB1",#N/A,TRUE,"GENERAL";"TAB2",#N/A,TRUE,"GENERAL";"TAB3",#N/A,TRUE,"GENERAL";"TAB4",#N/A,TRUE,"GENERAL";"TAB5",#N/A,TRUE,"GENERAL"}</definedName>
    <definedName name="iktgvfmu" localSheetId="1">{"TAB1",#N/A,TRUE,"GENERAL";"TAB2",#N/A,TRUE,"GENERAL";"TAB3",#N/A,TRUE,"GENERAL";"TAB4",#N/A,TRUE,"GENERAL";"TAB5",#N/A,TRUE,"GENERAL"}</definedName>
    <definedName name="iktgvfmu">{"TAB1",#N/A,TRUE,"GENERAL";"TAB2",#N/A,TRUE,"GENERAL";"TAB3",#N/A,TRUE,"GENERAL";"TAB4",#N/A,TRUE,"GENERAL";"TAB5",#N/A,TRUE,"GENERAL"}</definedName>
    <definedName name="impresion" localSheetId="2">!#REF!</definedName>
    <definedName name="impresion">!#REF!</definedName>
    <definedName name="inf" localSheetId="2">!#REF!</definedName>
    <definedName name="inf">!#REF!</definedName>
    <definedName name="Inicio" localSheetId="2">!#REF!</definedName>
    <definedName name="Inicio">!#REF!</definedName>
    <definedName name="ins" localSheetId="2">!#REF!</definedName>
    <definedName name="ins">!#REF!</definedName>
    <definedName name="INSUMOS" localSheetId="2">!#REF!</definedName>
    <definedName name="INSUMOS">!#REF!</definedName>
    <definedName name="intensidad">[3]Listado!$AE$2:$AE$4</definedName>
    <definedName name="INTFIN" localSheetId="2">!#REF!</definedName>
    <definedName name="INTFIN">!#REF!</definedName>
    <definedName name="INV_11" localSheetId="2">!#REF!</definedName>
    <definedName name="INV_11">!#REF!</definedName>
    <definedName name="Io" localSheetId="2">!#REF!</definedName>
    <definedName name="Io">!#REF!</definedName>
    <definedName name="IPC" localSheetId="2">!#REF!</definedName>
    <definedName name="IPC">!#REF!</definedName>
    <definedName name="IRRIGADOR" localSheetId="2">!#REF!</definedName>
    <definedName name="IRRIGADOR">!#REF!</definedName>
    <definedName name="Item" localSheetId="2">!#REF!</definedName>
    <definedName name="Item">!#REF!</definedName>
    <definedName name="ITEM1" localSheetId="2">!#REF!</definedName>
    <definedName name="ITEM1">!#REF!</definedName>
    <definedName name="ITEM15" localSheetId="2">!#REF!</definedName>
    <definedName name="ITEM15">!#REF!</definedName>
    <definedName name="ITEM2" localSheetId="2">!#REF!</definedName>
    <definedName name="ITEM2">!#REF!</definedName>
    <definedName name="ITEM3" localSheetId="2">!#REF!</definedName>
    <definedName name="ITEM3">!#REF!</definedName>
    <definedName name="IUI" localSheetId="2">{"TAB1",#N/A,TRUE,"GENERAL";"TAB2",#N/A,TRUE,"GENERAL";"TAB3",#N/A,TRUE,"GENERAL";"TAB4",#N/A,TRUE,"GENERAL";"TAB5",#N/A,TRUE,"GENERAL"}</definedName>
    <definedName name="IUI" localSheetId="0">{"TAB1",#N/A,TRUE,"GENERAL";"TAB2",#N/A,TRUE,"GENERAL";"TAB3",#N/A,TRUE,"GENERAL";"TAB4",#N/A,TRUE,"GENERAL";"TAB5",#N/A,TRUE,"GENERAL"}</definedName>
    <definedName name="IUI" localSheetId="12">{"TAB1",#N/A,TRUE,"GENERAL";"TAB2",#N/A,TRUE,"GENERAL";"TAB3",#N/A,TRUE,"GENERAL";"TAB4",#N/A,TRUE,"GENERAL";"TAB5",#N/A,TRUE,"GENERAL"}</definedName>
    <definedName name="IUI" localSheetId="1">{"TAB1",#N/A,TRUE,"GENERAL";"TAB2",#N/A,TRUE,"GENERAL";"TAB3",#N/A,TRUE,"GENERAL";"TAB4",#N/A,TRUE,"GENERAL";"TAB5",#N/A,TRUE,"GENERAL"}</definedName>
    <definedName name="IUI">{"TAB1",#N/A,TRUE,"GENERAL";"TAB2",#N/A,TRUE,"GENERAL";"TAB3",#N/A,TRUE,"GENERAL";"TAB4",#N/A,TRUE,"GENERAL";"TAB5",#N/A,TRUE,"GENERAL"}</definedName>
    <definedName name="iuit7" localSheetId="2">{"TAB1",#N/A,TRUE,"GENERAL";"TAB2",#N/A,TRUE,"GENERAL";"TAB3",#N/A,TRUE,"GENERAL";"TAB4",#N/A,TRUE,"GENERAL";"TAB5",#N/A,TRUE,"GENERAL"}</definedName>
    <definedName name="iuit7" localSheetId="0">{"TAB1",#N/A,TRUE,"GENERAL";"TAB2",#N/A,TRUE,"GENERAL";"TAB3",#N/A,TRUE,"GENERAL";"TAB4",#N/A,TRUE,"GENERAL";"TAB5",#N/A,TRUE,"GENERAL"}</definedName>
    <definedName name="iuit7" localSheetId="12">{"TAB1",#N/A,TRUE,"GENERAL";"TAB2",#N/A,TRUE,"GENERAL";"TAB3",#N/A,TRUE,"GENERAL";"TAB4",#N/A,TRUE,"GENERAL";"TAB5",#N/A,TRUE,"GENERAL"}</definedName>
    <definedName name="iuit7" localSheetId="1">{"TAB1",#N/A,TRUE,"GENERAL";"TAB2",#N/A,TRUE,"GENERAL";"TAB3",#N/A,TRUE,"GENERAL";"TAB4",#N/A,TRUE,"GENERAL";"TAB5",#N/A,TRUE,"GENERAL"}</definedName>
    <definedName name="iuit7">{"TAB1",#N/A,TRUE,"GENERAL";"TAB2",#N/A,TRUE,"GENERAL";"TAB3",#N/A,TRUE,"GENERAL";"TAB4",#N/A,TRUE,"GENERAL";"TAB5",#N/A,TRUE,"GENERAL"}</definedName>
    <definedName name="iul" localSheetId="2">{"via1",#N/A,TRUE,"general";"via2",#N/A,TRUE,"general";"via3",#N/A,TRUE,"general"}</definedName>
    <definedName name="iul" localSheetId="0">{"via1",#N/A,TRUE,"general";"via2",#N/A,TRUE,"general";"via3",#N/A,TRUE,"general"}</definedName>
    <definedName name="iul" localSheetId="12">{"via1",#N/A,TRUE,"general";"via2",#N/A,TRUE,"general";"via3",#N/A,TRUE,"general"}</definedName>
    <definedName name="iul" localSheetId="1">{"via1",#N/A,TRUE,"general";"via2",#N/A,TRUE,"general";"via3",#N/A,TRUE,"general"}</definedName>
    <definedName name="iul">{"via1",#N/A,TRUE,"general";"via2",#N/A,TRUE,"general";"via3",#N/A,TRUE,"general"}</definedName>
    <definedName name="IUOP" localSheetId="2">!#REF!</definedName>
    <definedName name="IUOP">!#REF!</definedName>
    <definedName name="iuouio" localSheetId="2">{"via1",#N/A,TRUE,"general";"via2",#N/A,TRUE,"general";"via3",#N/A,TRUE,"general"}</definedName>
    <definedName name="iuouio" localSheetId="0">{"via1",#N/A,TRUE,"general";"via2",#N/A,TRUE,"general";"via3",#N/A,TRUE,"general"}</definedName>
    <definedName name="iuouio" localSheetId="12">{"via1",#N/A,TRUE,"general";"via2",#N/A,TRUE,"general";"via3",#N/A,TRUE,"general"}</definedName>
    <definedName name="iuouio" localSheetId="1">{"via1",#N/A,TRUE,"general";"via2",#N/A,TRUE,"general";"via3",#N/A,TRUE,"general"}</definedName>
    <definedName name="iuouio">{"via1",#N/A,TRUE,"general";"via2",#N/A,TRUE,"general";"via3",#N/A,TRUE,"general"}</definedName>
    <definedName name="iuyi9" localSheetId="2">{"TAB1",#N/A,TRUE,"GENERAL";"TAB2",#N/A,TRUE,"GENERAL";"TAB3",#N/A,TRUE,"GENERAL";"TAB4",#N/A,TRUE,"GENERAL";"TAB5",#N/A,TRUE,"GENERAL"}</definedName>
    <definedName name="iuyi9" localSheetId="0">{"TAB1",#N/A,TRUE,"GENERAL";"TAB2",#N/A,TRUE,"GENERAL";"TAB3",#N/A,TRUE,"GENERAL";"TAB4",#N/A,TRUE,"GENERAL";"TAB5",#N/A,TRUE,"GENERAL"}</definedName>
    <definedName name="iuyi9" localSheetId="12">{"TAB1",#N/A,TRUE,"GENERAL";"TAB2",#N/A,TRUE,"GENERAL";"TAB3",#N/A,TRUE,"GENERAL";"TAB4",#N/A,TRUE,"GENERAL";"TAB5",#N/A,TRUE,"GENERAL"}</definedName>
    <definedName name="iuyi9" localSheetId="1">{"TAB1",#N/A,TRUE,"GENERAL";"TAB2",#N/A,TRUE,"GENERAL";"TAB3",#N/A,TRUE,"GENERAL";"TAB4",#N/A,TRUE,"GENERAL";"TAB5",#N/A,TRUE,"GENERAL"}</definedName>
    <definedName name="iuyi9">{"TAB1",#N/A,TRUE,"GENERAL";"TAB2",#N/A,TRUE,"GENERAL";"TAB3",#N/A,TRUE,"GENERAL";"TAB4",#N/A,TRUE,"GENERAL";"TAB5",#N/A,TRUE,"GENERAL"}</definedName>
    <definedName name="IVA" localSheetId="2">!#REF!</definedName>
    <definedName name="IVA">!#REF!</definedName>
    <definedName name="iyuiuyi" localSheetId="2">{"via1",#N/A,TRUE,"general";"via2",#N/A,TRUE,"general";"via3",#N/A,TRUE,"general"}</definedName>
    <definedName name="iyuiuyi" localSheetId="0">{"via1",#N/A,TRUE,"general";"via2",#N/A,TRUE,"general";"via3",#N/A,TRUE,"general"}</definedName>
    <definedName name="iyuiuyi" localSheetId="12">{"via1",#N/A,TRUE,"general";"via2",#N/A,TRUE,"general";"via3",#N/A,TRUE,"general"}</definedName>
    <definedName name="iyuiuyi" localSheetId="1">{"via1",#N/A,TRUE,"general";"via2",#N/A,TRUE,"general";"via3",#N/A,TRUE,"general"}</definedName>
    <definedName name="iyuiuyi">{"via1",#N/A,TRUE,"general";"via2",#N/A,TRUE,"general";"via3",#N/A,TRUE,"general"}</definedName>
    <definedName name="IZQ" localSheetId="2">!#REF!</definedName>
    <definedName name="IZQ">!#REF!</definedName>
    <definedName name="J" localSheetId="2">!#REF!</definedName>
    <definedName name="J">!#REF!</definedName>
    <definedName name="JB" localSheetId="2">!#REF!</definedName>
    <definedName name="JB">!#REF!</definedName>
    <definedName name="jd" localSheetId="2">{"via1",#N/A,TRUE,"general";"via2",#N/A,TRUE,"general";"via3",#N/A,TRUE,"general"}</definedName>
    <definedName name="jd" localSheetId="0">{"via1",#N/A,TRUE,"general";"via2",#N/A,TRUE,"general";"via3",#N/A,TRUE,"general"}</definedName>
    <definedName name="jd" localSheetId="12">{"via1",#N/A,TRUE,"general";"via2",#N/A,TRUE,"general";"via3",#N/A,TRUE,"general"}</definedName>
    <definedName name="jd" localSheetId="1">{"via1",#N/A,TRUE,"general";"via2",#N/A,TRUE,"general";"via3",#N/A,TRUE,"general"}</definedName>
    <definedName name="jd">{"via1",#N/A,TRUE,"general";"via2",#N/A,TRUE,"general";"via3",#N/A,TRUE,"general"}</definedName>
    <definedName name="jdh" localSheetId="2">{"TAB1",#N/A,TRUE,"GENERAL";"TAB2",#N/A,TRUE,"GENERAL";"TAB3",#N/A,TRUE,"GENERAL";"TAB4",#N/A,TRUE,"GENERAL";"TAB5",#N/A,TRUE,"GENERAL"}</definedName>
    <definedName name="jdh" localSheetId="0">{"TAB1",#N/A,TRUE,"GENERAL";"TAB2",#N/A,TRUE,"GENERAL";"TAB3",#N/A,TRUE,"GENERAL";"TAB4",#N/A,TRUE,"GENERAL";"TAB5",#N/A,TRUE,"GENERAL"}</definedName>
    <definedName name="jdh" localSheetId="12">{"TAB1",#N/A,TRUE,"GENERAL";"TAB2",#N/A,TRUE,"GENERAL";"TAB3",#N/A,TRUE,"GENERAL";"TAB4",#N/A,TRUE,"GENERAL";"TAB5",#N/A,TRUE,"GENERAL"}</definedName>
    <definedName name="jdh" localSheetId="1">{"TAB1",#N/A,TRUE,"GENERAL";"TAB2",#N/A,TRUE,"GENERAL";"TAB3",#N/A,TRUE,"GENERAL";"TAB4",#N/A,TRUE,"GENERAL";"TAB5",#N/A,TRUE,"GENERAL"}</definedName>
    <definedName name="jdh">{"TAB1",#N/A,TRUE,"GENERAL";"TAB2",#N/A,TRUE,"GENERAL";"TAB3",#N/A,TRUE,"GENERAL";"TAB4",#N/A,TRUE,"GENERAL";"TAB5",#N/A,TRUE,"GENERAL"}</definedName>
    <definedName name="jeytj" localSheetId="2">{"TAB1",#N/A,TRUE,"GENERAL";"TAB2",#N/A,TRUE,"GENERAL";"TAB3",#N/A,TRUE,"GENERAL";"TAB4",#N/A,TRUE,"GENERAL";"TAB5",#N/A,TRUE,"GENERAL"}</definedName>
    <definedName name="jeytj" localSheetId="0">{"TAB1",#N/A,TRUE,"GENERAL";"TAB2",#N/A,TRUE,"GENERAL";"TAB3",#N/A,TRUE,"GENERAL";"TAB4",#N/A,TRUE,"GENERAL";"TAB5",#N/A,TRUE,"GENERAL"}</definedName>
    <definedName name="jeytj" localSheetId="12">{"TAB1",#N/A,TRUE,"GENERAL";"TAB2",#N/A,TRUE,"GENERAL";"TAB3",#N/A,TRUE,"GENERAL";"TAB4",#N/A,TRUE,"GENERAL";"TAB5",#N/A,TRUE,"GENERAL"}</definedName>
    <definedName name="jeytj" localSheetId="1">{"TAB1",#N/A,TRUE,"GENERAL";"TAB2",#N/A,TRUE,"GENERAL";"TAB3",#N/A,TRUE,"GENERAL";"TAB4",#N/A,TRUE,"GENERAL";"TAB5",#N/A,TRUE,"GENERAL"}</definedName>
    <definedName name="jeytj">{"TAB1",#N/A,TRUE,"GENERAL";"TAB2",#N/A,TRUE,"GENERAL";"TAB3",#N/A,TRUE,"GENERAL";"TAB4",#N/A,TRUE,"GENERAL";"TAB5",#N/A,TRUE,"GENERAL"}</definedName>
    <definedName name="jfhjfrt" localSheetId="2">{"TAB1",#N/A,TRUE,"GENERAL";"TAB2",#N/A,TRUE,"GENERAL";"TAB3",#N/A,TRUE,"GENERAL";"TAB4",#N/A,TRUE,"GENERAL";"TAB5",#N/A,TRUE,"GENERAL"}</definedName>
    <definedName name="jfhjfrt" localSheetId="0">{"TAB1",#N/A,TRUE,"GENERAL";"TAB2",#N/A,TRUE,"GENERAL";"TAB3",#N/A,TRUE,"GENERAL";"TAB4",#N/A,TRUE,"GENERAL";"TAB5",#N/A,TRUE,"GENERAL"}</definedName>
    <definedName name="jfhjfrt" localSheetId="12">{"TAB1",#N/A,TRUE,"GENERAL";"TAB2",#N/A,TRUE,"GENERAL";"TAB3",#N/A,TRUE,"GENERAL";"TAB4",#N/A,TRUE,"GENERAL";"TAB5",#N/A,TRUE,"GENERAL"}</definedName>
    <definedName name="jfhjfrt" localSheetId="1">{"TAB1",#N/A,TRUE,"GENERAL";"TAB2",#N/A,TRUE,"GENERAL";"TAB3",#N/A,TRUE,"GENERAL";"TAB4",#N/A,TRUE,"GENERAL";"TAB5",#N/A,TRUE,"GENERAL"}</definedName>
    <definedName name="jfhjfrt">{"TAB1",#N/A,TRUE,"GENERAL";"TAB2",#N/A,TRUE,"GENERAL";"TAB3",#N/A,TRUE,"GENERAL";"TAB4",#N/A,TRUE,"GENERAL";"TAB5",#N/A,TRUE,"GENERAL"}</definedName>
    <definedName name="jgfj" localSheetId="2">{"via1",#N/A,TRUE,"general";"via2",#N/A,TRUE,"general";"via3",#N/A,TRUE,"general"}</definedName>
    <definedName name="jgfj" localSheetId="0">{"via1",#N/A,TRUE,"general";"via2",#N/A,TRUE,"general";"via3",#N/A,TRUE,"general"}</definedName>
    <definedName name="jgfj" localSheetId="12">{"via1",#N/A,TRUE,"general";"via2",#N/A,TRUE,"general";"via3",#N/A,TRUE,"general"}</definedName>
    <definedName name="jgfj" localSheetId="1">{"via1",#N/A,TRUE,"general";"via2",#N/A,TRUE,"general";"via3",#N/A,TRUE,"general"}</definedName>
    <definedName name="jgfj">{"via1",#N/A,TRUE,"general";"via2",#N/A,TRUE,"general";"via3",#N/A,TRUE,"general"}</definedName>
    <definedName name="JGHD" localSheetId="2">!#REF!</definedName>
    <definedName name="JGHD">!#REF!</definedName>
    <definedName name="jghj" localSheetId="2">{"TAB1",#N/A,TRUE,"GENERAL";"TAB2",#N/A,TRUE,"GENERAL";"TAB3",#N/A,TRUE,"GENERAL";"TAB4",#N/A,TRUE,"GENERAL";"TAB5",#N/A,TRUE,"GENERAL"}</definedName>
    <definedName name="jghj" localSheetId="0">{"TAB1",#N/A,TRUE,"GENERAL";"TAB2",#N/A,TRUE,"GENERAL";"TAB3",#N/A,TRUE,"GENERAL";"TAB4",#N/A,TRUE,"GENERAL";"TAB5",#N/A,TRUE,"GENERAL"}</definedName>
    <definedName name="jghj" localSheetId="12">{"TAB1",#N/A,TRUE,"GENERAL";"TAB2",#N/A,TRUE,"GENERAL";"TAB3",#N/A,TRUE,"GENERAL";"TAB4",#N/A,TRUE,"GENERAL";"TAB5",#N/A,TRUE,"GENERAL"}</definedName>
    <definedName name="jghj" localSheetId="1">{"TAB1",#N/A,TRUE,"GENERAL";"TAB2",#N/A,TRUE,"GENERAL";"TAB3",#N/A,TRUE,"GENERAL";"TAB4",#N/A,TRUE,"GENERAL";"TAB5",#N/A,TRUE,"GENERAL"}</definedName>
    <definedName name="jghj">{"TAB1",#N/A,TRUE,"GENERAL";"TAB2",#N/A,TRUE,"GENERAL";"TAB3",#N/A,TRUE,"GENERAL";"TAB4",#N/A,TRUE,"GENERAL";"TAB5",#N/A,TRUE,"GENERAL"}</definedName>
    <definedName name="jgj" localSheetId="2">{"TAB1",#N/A,TRUE,"GENERAL";"TAB2",#N/A,TRUE,"GENERAL";"TAB3",#N/A,TRUE,"GENERAL";"TAB4",#N/A,TRUE,"GENERAL";"TAB5",#N/A,TRUE,"GENERAL"}</definedName>
    <definedName name="jgj" localSheetId="0">{"TAB1",#N/A,TRUE,"GENERAL";"TAB2",#N/A,TRUE,"GENERAL";"TAB3",#N/A,TRUE,"GENERAL";"TAB4",#N/A,TRUE,"GENERAL";"TAB5",#N/A,TRUE,"GENERAL"}</definedName>
    <definedName name="jgj" localSheetId="12">{"TAB1",#N/A,TRUE,"GENERAL";"TAB2",#N/A,TRUE,"GENERAL";"TAB3",#N/A,TRUE,"GENERAL";"TAB4",#N/A,TRUE,"GENERAL";"TAB5",#N/A,TRUE,"GENERAL"}</definedName>
    <definedName name="jgj" localSheetId="1">{"TAB1",#N/A,TRUE,"GENERAL";"TAB2",#N/A,TRUE,"GENERAL";"TAB3",#N/A,TRUE,"GENERAL";"TAB4",#N/A,TRUE,"GENERAL";"TAB5",#N/A,TRUE,"GENERAL"}</definedName>
    <definedName name="jgj">{"TAB1",#N/A,TRUE,"GENERAL";"TAB2",#N/A,TRUE,"GENERAL";"TAB3",#N/A,TRUE,"GENERAL";"TAB4",#N/A,TRUE,"GENERAL";"TAB5",#N/A,TRUE,"GENERAL"}</definedName>
    <definedName name="jhg" localSheetId="2">{"TAB1",#N/A,TRUE,"GENERAL";"TAB2",#N/A,TRUE,"GENERAL";"TAB3",#N/A,TRUE,"GENERAL";"TAB4",#N/A,TRUE,"GENERAL";"TAB5",#N/A,TRUE,"GENERAL"}</definedName>
    <definedName name="jhg" localSheetId="0">{"TAB1",#N/A,TRUE,"GENERAL";"TAB2",#N/A,TRUE,"GENERAL";"TAB3",#N/A,TRUE,"GENERAL";"TAB4",#N/A,TRUE,"GENERAL";"TAB5",#N/A,TRUE,"GENERAL"}</definedName>
    <definedName name="jhg" localSheetId="12">{"TAB1",#N/A,TRUE,"GENERAL";"TAB2",#N/A,TRUE,"GENERAL";"TAB3",#N/A,TRUE,"GENERAL";"TAB4",#N/A,TRUE,"GENERAL";"TAB5",#N/A,TRUE,"GENERAL"}</definedName>
    <definedName name="jhg" localSheetId="1">{"TAB1",#N/A,TRUE,"GENERAL";"TAB2",#N/A,TRUE,"GENERAL";"TAB3",#N/A,TRUE,"GENERAL";"TAB4",#N/A,TRUE,"GENERAL";"TAB5",#N/A,TRUE,"GENERAL"}</definedName>
    <definedName name="jhg">{"TAB1",#N/A,TRUE,"GENERAL";"TAB2",#N/A,TRUE,"GENERAL";"TAB3",#N/A,TRUE,"GENERAL";"TAB4",#N/A,TRUE,"GENERAL";"TAB5",#N/A,TRUE,"GENERAL"}</definedName>
    <definedName name="jhjyj" localSheetId="2">{"via1",#N/A,TRUE,"general";"via2",#N/A,TRUE,"general";"via3",#N/A,TRUE,"general"}</definedName>
    <definedName name="jhjyj" localSheetId="0">{"via1",#N/A,TRUE,"general";"via2",#N/A,TRUE,"general";"via3",#N/A,TRUE,"general"}</definedName>
    <definedName name="jhjyj" localSheetId="12">{"via1",#N/A,TRUE,"general";"via2",#N/A,TRUE,"general";"via3",#N/A,TRUE,"general"}</definedName>
    <definedName name="jhjyj" localSheetId="1">{"via1",#N/A,TRUE,"general";"via2",#N/A,TRUE,"general";"via3",#N/A,TRUE,"general"}</definedName>
    <definedName name="jhjyj">{"via1",#N/A,TRUE,"general";"via2",#N/A,TRUE,"general";"via3",#N/A,TRUE,"general"}</definedName>
    <definedName name="JHK" localSheetId="2">{"TAB1",#N/A,TRUE,"GENERAL";"TAB2",#N/A,TRUE,"GENERAL";"TAB3",#N/A,TRUE,"GENERAL";"TAB4",#N/A,TRUE,"GENERAL";"TAB5",#N/A,TRUE,"GENERAL"}</definedName>
    <definedName name="JHK" localSheetId="0">{"TAB1",#N/A,TRUE,"GENERAL";"TAB2",#N/A,TRUE,"GENERAL";"TAB3",#N/A,TRUE,"GENERAL";"TAB4",#N/A,TRUE,"GENERAL";"TAB5",#N/A,TRUE,"GENERAL"}</definedName>
    <definedName name="JHK" localSheetId="12">{"TAB1",#N/A,TRUE,"GENERAL";"TAB2",#N/A,TRUE,"GENERAL";"TAB3",#N/A,TRUE,"GENERAL";"TAB4",#N/A,TRUE,"GENERAL";"TAB5",#N/A,TRUE,"GENERAL"}</definedName>
    <definedName name="JHK" localSheetId="1">{"TAB1",#N/A,TRUE,"GENERAL";"TAB2",#N/A,TRUE,"GENERAL";"TAB3",#N/A,TRUE,"GENERAL";"TAB4",#N/A,TRUE,"GENERAL";"TAB5",#N/A,TRUE,"GENERAL"}</definedName>
    <definedName name="JHK">{"TAB1",#N/A,TRUE,"GENERAL";"TAB2",#N/A,TRUE,"GENERAL";"TAB3",#N/A,TRUE,"GENERAL";"TAB4",#N/A,TRUE,"GENERAL";"TAB5",#N/A,TRUE,"GENERAL"}</definedName>
    <definedName name="jhkgjkvf" localSheetId="2">{"TAB1",#N/A,TRUE,"GENERAL";"TAB2",#N/A,TRUE,"GENERAL";"TAB3",#N/A,TRUE,"GENERAL";"TAB4",#N/A,TRUE,"GENERAL";"TAB5",#N/A,TRUE,"GENERAL"}</definedName>
    <definedName name="jhkgjkvf" localSheetId="0">{"TAB1",#N/A,TRUE,"GENERAL";"TAB2",#N/A,TRUE,"GENERAL";"TAB3",#N/A,TRUE,"GENERAL";"TAB4",#N/A,TRUE,"GENERAL";"TAB5",#N/A,TRUE,"GENERAL"}</definedName>
    <definedName name="jhkgjkvf" localSheetId="12">{"TAB1",#N/A,TRUE,"GENERAL";"TAB2",#N/A,TRUE,"GENERAL";"TAB3",#N/A,TRUE,"GENERAL";"TAB4",#N/A,TRUE,"GENERAL";"TAB5",#N/A,TRUE,"GENERAL"}</definedName>
    <definedName name="jhkgjkvf" localSheetId="1">{"TAB1",#N/A,TRUE,"GENERAL";"TAB2",#N/A,TRUE,"GENERAL";"TAB3",#N/A,TRUE,"GENERAL";"TAB4",#N/A,TRUE,"GENERAL";"TAB5",#N/A,TRUE,"GENERAL"}</definedName>
    <definedName name="jhkgjkvf">{"TAB1",#N/A,TRUE,"GENERAL";"TAB2",#N/A,TRUE,"GENERAL";"TAB3",#N/A,TRUE,"GENERAL";"TAB4",#N/A,TRUE,"GENERAL";"TAB5",#N/A,TRUE,"GENERAL"}</definedName>
    <definedName name="jj" localSheetId="2">{"via1",#N/A,TRUE,"general";"via2",#N/A,TRUE,"general";"via3",#N/A,TRUE,"general"}</definedName>
    <definedName name="jj" localSheetId="0">{"via1",#N/A,TRUE,"general";"via2",#N/A,TRUE,"general";"via3",#N/A,TRUE,"general"}</definedName>
    <definedName name="jj" localSheetId="12">{"via1",#N/A,TRUE,"general";"via2",#N/A,TRUE,"general";"via3",#N/A,TRUE,"general"}</definedName>
    <definedName name="jj" localSheetId="1">{"via1",#N/A,TRUE,"general";"via2",#N/A,TRUE,"general";"via3",#N/A,TRUE,"general"}</definedName>
    <definedName name="jj">{"via1",#N/A,TRUE,"general";"via2",#N/A,TRUE,"general";"via3",#N/A,TRUE,"general"}</definedName>
    <definedName name="jjfq" localSheetId="2">{"via1",#N/A,TRUE,"general";"via2",#N/A,TRUE,"general";"via3",#N/A,TRUE,"general"}</definedName>
    <definedName name="jjfq" localSheetId="0">{"via1",#N/A,TRUE,"general";"via2",#N/A,TRUE,"general";"via3",#N/A,TRUE,"general"}</definedName>
    <definedName name="jjfq" localSheetId="12">{"via1",#N/A,TRUE,"general";"via2",#N/A,TRUE,"general";"via3",#N/A,TRUE,"general"}</definedName>
    <definedName name="jjfq" localSheetId="1">{"via1",#N/A,TRUE,"general";"via2",#N/A,TRUE,"general";"via3",#N/A,TRUE,"general"}</definedName>
    <definedName name="jjfq">{"via1",#N/A,TRUE,"general";"via2",#N/A,TRUE,"general";"via3",#N/A,TRUE,"general"}</definedName>
    <definedName name="jjjhjddfg" localSheetId="2">{"via1",#N/A,TRUE,"general";"via2",#N/A,TRUE,"general";"via3",#N/A,TRUE,"general"}</definedName>
    <definedName name="jjjhjddfg" localSheetId="0">{"via1",#N/A,TRUE,"general";"via2",#N/A,TRUE,"general";"via3",#N/A,TRUE,"general"}</definedName>
    <definedName name="jjjhjddfg" localSheetId="12">{"via1",#N/A,TRUE,"general";"via2",#N/A,TRUE,"general";"via3",#N/A,TRUE,"general"}</definedName>
    <definedName name="jjjhjddfg" localSheetId="1">{"via1",#N/A,TRUE,"general";"via2",#N/A,TRUE,"general";"via3",#N/A,TRUE,"general"}</definedName>
    <definedName name="jjjhjddfg">{"via1",#N/A,TRUE,"general";"via2",#N/A,TRUE,"general";"via3",#N/A,TRUE,"general"}</definedName>
    <definedName name="jjjjju" localSheetId="2">{"via1",#N/A,TRUE,"general";"via2",#N/A,TRUE,"general";"via3",#N/A,TRUE,"general"}</definedName>
    <definedName name="jjjjju" localSheetId="0">{"via1",#N/A,TRUE,"general";"via2",#N/A,TRUE,"general";"via3",#N/A,TRUE,"general"}</definedName>
    <definedName name="jjjjju" localSheetId="12">{"via1",#N/A,TRUE,"general";"via2",#N/A,TRUE,"general";"via3",#N/A,TRUE,"general"}</definedName>
    <definedName name="jjjjju" localSheetId="1">{"via1",#N/A,TRUE,"general";"via2",#N/A,TRUE,"general";"via3",#N/A,TRUE,"general"}</definedName>
    <definedName name="jjjjju">{"via1",#N/A,TRUE,"general";"via2",#N/A,TRUE,"general";"via3",#N/A,TRUE,"general"}</definedName>
    <definedName name="jjujujty" localSheetId="2">{"TAB1",#N/A,TRUE,"GENERAL";"TAB2",#N/A,TRUE,"GENERAL";"TAB3",#N/A,TRUE,"GENERAL";"TAB4",#N/A,TRUE,"GENERAL";"TAB5",#N/A,TRUE,"GENERAL"}</definedName>
    <definedName name="jjujujty" localSheetId="0">{"TAB1",#N/A,TRUE,"GENERAL";"TAB2",#N/A,TRUE,"GENERAL";"TAB3",#N/A,TRUE,"GENERAL";"TAB4",#N/A,TRUE,"GENERAL";"TAB5",#N/A,TRUE,"GENERAL"}</definedName>
    <definedName name="jjujujty" localSheetId="12">{"TAB1",#N/A,TRUE,"GENERAL";"TAB2",#N/A,TRUE,"GENERAL";"TAB3",#N/A,TRUE,"GENERAL";"TAB4",#N/A,TRUE,"GENERAL";"TAB5",#N/A,TRUE,"GENERAL"}</definedName>
    <definedName name="jjujujty" localSheetId="1">{"TAB1",#N/A,TRUE,"GENERAL";"TAB2",#N/A,TRUE,"GENERAL";"TAB3",#N/A,TRUE,"GENERAL";"TAB4",#N/A,TRUE,"GENERAL";"TAB5",#N/A,TRUE,"GENERAL"}</definedName>
    <definedName name="jjujujty">{"TAB1",#N/A,TRUE,"GENERAL";"TAB2",#N/A,TRUE,"GENERAL";"TAB3",#N/A,TRUE,"GENERAL";"TAB4",#N/A,TRUE,"GENERAL";"TAB5",#N/A,TRUE,"GENERAL"}</definedName>
    <definedName name="jjyjy" localSheetId="2">{"via1",#N/A,TRUE,"general";"via2",#N/A,TRUE,"general";"via3",#N/A,TRUE,"general"}</definedName>
    <definedName name="jjyjy" localSheetId="0">{"via1",#N/A,TRUE,"general";"via2",#N/A,TRUE,"general";"via3",#N/A,TRUE,"general"}</definedName>
    <definedName name="jjyjy" localSheetId="12">{"via1",#N/A,TRUE,"general";"via2",#N/A,TRUE,"general";"via3",#N/A,TRUE,"general"}</definedName>
    <definedName name="jjyjy" localSheetId="1">{"via1",#N/A,TRUE,"general";"via2",#N/A,TRUE,"general";"via3",#N/A,TRUE,"general"}</definedName>
    <definedName name="jjyjy">{"via1",#N/A,TRUE,"general";"via2",#N/A,TRUE,"general";"via3",#N/A,TRUE,"general"}</definedName>
    <definedName name="jkk" localSheetId="2">{"TAB1",#N/A,TRUE,"GENERAL";"TAB2",#N/A,TRUE,"GENERAL";"TAB3",#N/A,TRUE,"GENERAL";"TAB4",#N/A,TRUE,"GENERAL";"TAB5",#N/A,TRUE,"GENERAL"}</definedName>
    <definedName name="jkk" localSheetId="0">{"TAB1",#N/A,TRUE,"GENERAL";"TAB2",#N/A,TRUE,"GENERAL";"TAB3",#N/A,TRUE,"GENERAL";"TAB4",#N/A,TRUE,"GENERAL";"TAB5",#N/A,TRUE,"GENERAL"}</definedName>
    <definedName name="jkk" localSheetId="12">{"TAB1",#N/A,TRUE,"GENERAL";"TAB2",#N/A,TRUE,"GENERAL";"TAB3",#N/A,TRUE,"GENERAL";"TAB4",#N/A,TRUE,"GENERAL";"TAB5",#N/A,TRUE,"GENERAL"}</definedName>
    <definedName name="jkk" localSheetId="1">{"TAB1",#N/A,TRUE,"GENERAL";"TAB2",#N/A,TRUE,"GENERAL";"TAB3",#N/A,TRUE,"GENERAL";"TAB4",#N/A,TRUE,"GENERAL";"TAB5",#N/A,TRUE,"GENERAL"}</definedName>
    <definedName name="jkk">{"TAB1",#N/A,TRUE,"GENERAL";"TAB2",#N/A,TRUE,"GENERAL";"TAB3",#N/A,TRUE,"GENERAL";"TAB4",#N/A,TRUE,"GENERAL";"TAB5",#N/A,TRUE,"GENERAL"}</definedName>
    <definedName name="jkl" localSheetId="2">{"TAB1",#N/A,TRUE,"GENERAL";"TAB2",#N/A,TRUE,"GENERAL";"TAB3",#N/A,TRUE,"GENERAL";"TAB4",#N/A,TRUE,"GENERAL";"TAB5",#N/A,TRUE,"GENERAL"}</definedName>
    <definedName name="jkl" localSheetId="0">{"TAB1",#N/A,TRUE,"GENERAL";"TAB2",#N/A,TRUE,"GENERAL";"TAB3",#N/A,TRUE,"GENERAL";"TAB4",#N/A,TRUE,"GENERAL";"TAB5",#N/A,TRUE,"GENERAL"}</definedName>
    <definedName name="jkl" localSheetId="12">{"TAB1",#N/A,TRUE,"GENERAL";"TAB2",#N/A,TRUE,"GENERAL";"TAB3",#N/A,TRUE,"GENERAL";"TAB4",#N/A,TRUE,"GENERAL";"TAB5",#N/A,TRUE,"GENERAL"}</definedName>
    <definedName name="jkl" localSheetId="1">{"TAB1",#N/A,TRUE,"GENERAL";"TAB2",#N/A,TRUE,"GENERAL";"TAB3",#N/A,TRUE,"GENERAL";"TAB4",#N/A,TRUE,"GENERAL";"TAB5",#N/A,TRUE,"GENERAL"}</definedName>
    <definedName name="jkl">{"TAB1",#N/A,TRUE,"GENERAL";"TAB2",#N/A,TRUE,"GENERAL";"TAB3",#N/A,TRUE,"GENERAL";"TAB4",#N/A,TRUE,"GENERAL";"TAB5",#N/A,TRUE,"GENERAL"}</definedName>
    <definedName name="JRTJE" localSheetId="2">!#REF!</definedName>
    <definedName name="JRTJE">!#REF!</definedName>
    <definedName name="JRYJ" localSheetId="2">{"via1",#N/A,TRUE,"general";"via2",#N/A,TRUE,"general";"via3",#N/A,TRUE,"general"}</definedName>
    <definedName name="JRYJ" localSheetId="0">{"via1",#N/A,TRUE,"general";"via2",#N/A,TRUE,"general";"via3",#N/A,TRUE,"general"}</definedName>
    <definedName name="JRYJ" localSheetId="12">{"via1",#N/A,TRUE,"general";"via2",#N/A,TRUE,"general";"via3",#N/A,TRUE,"general"}</definedName>
    <definedName name="JRYJ" localSheetId="1">{"via1",#N/A,TRUE,"general";"via2",#N/A,TRUE,"general";"via3",#N/A,TRUE,"general"}</definedName>
    <definedName name="JRYJ">{"via1",#N/A,TRUE,"general";"via2",#N/A,TRUE,"general";"via3",#N/A,TRUE,"general"}</definedName>
    <definedName name="jtyj" localSheetId="2">{"TAB1",#N/A,TRUE,"GENERAL";"TAB2",#N/A,TRUE,"GENERAL";"TAB3",#N/A,TRUE,"GENERAL";"TAB4",#N/A,TRUE,"GENERAL";"TAB5",#N/A,TRUE,"GENERAL"}</definedName>
    <definedName name="jtyj" localSheetId="0">{"TAB1",#N/A,TRUE,"GENERAL";"TAB2",#N/A,TRUE,"GENERAL";"TAB3",#N/A,TRUE,"GENERAL";"TAB4",#N/A,TRUE,"GENERAL";"TAB5",#N/A,TRUE,"GENERAL"}</definedName>
    <definedName name="jtyj" localSheetId="12">{"TAB1",#N/A,TRUE,"GENERAL";"TAB2",#N/A,TRUE,"GENERAL";"TAB3",#N/A,TRUE,"GENERAL";"TAB4",#N/A,TRUE,"GENERAL";"TAB5",#N/A,TRUE,"GENERAL"}</definedName>
    <definedName name="jtyj" localSheetId="1">{"TAB1",#N/A,TRUE,"GENERAL";"TAB2",#N/A,TRUE,"GENERAL";"TAB3",#N/A,TRUE,"GENERAL";"TAB4",#N/A,TRUE,"GENERAL";"TAB5",#N/A,TRUE,"GENERAL"}</definedName>
    <definedName name="jtyj">{"TAB1",#N/A,TRUE,"GENERAL";"TAB2",#N/A,TRUE,"GENERAL";"TAB3",#N/A,TRUE,"GENERAL";"TAB4",#N/A,TRUE,"GENERAL";"TAB5",#N/A,TRUE,"GENERAL"}</definedName>
    <definedName name="jtyry" localSheetId="2">{"TAB1",#N/A,TRUE,"GENERAL";"TAB2",#N/A,TRUE,"GENERAL";"TAB3",#N/A,TRUE,"GENERAL";"TAB4",#N/A,TRUE,"GENERAL";"TAB5",#N/A,TRUE,"GENERAL"}</definedName>
    <definedName name="jtyry" localSheetId="0">{"TAB1",#N/A,TRUE,"GENERAL";"TAB2",#N/A,TRUE,"GENERAL";"TAB3",#N/A,TRUE,"GENERAL";"TAB4",#N/A,TRUE,"GENERAL";"TAB5",#N/A,TRUE,"GENERAL"}</definedName>
    <definedName name="jtyry" localSheetId="12">{"TAB1",#N/A,TRUE,"GENERAL";"TAB2",#N/A,TRUE,"GENERAL";"TAB3",#N/A,TRUE,"GENERAL";"TAB4",#N/A,TRUE,"GENERAL";"TAB5",#N/A,TRUE,"GENERAL"}</definedName>
    <definedName name="jtyry" localSheetId="1">{"TAB1",#N/A,TRUE,"GENERAL";"TAB2",#N/A,TRUE,"GENERAL";"TAB3",#N/A,TRUE,"GENERAL";"TAB4",#N/A,TRUE,"GENERAL";"TAB5",#N/A,TRUE,"GENERAL"}</definedName>
    <definedName name="jtyry">{"TAB1",#N/A,TRUE,"GENERAL";"TAB2",#N/A,TRUE,"GENERAL";"TAB3",#N/A,TRUE,"GENERAL";"TAB4",#N/A,TRUE,"GENERAL";"TAB5",#N/A,TRUE,"GENERAL"}</definedName>
    <definedName name="JU">[2]otros!$A$6:$A$1235</definedName>
    <definedName name="juj" localSheetId="2">{"via1",#N/A,TRUE,"general";"via2",#N/A,TRUE,"general";"via3",#N/A,TRUE,"general"}</definedName>
    <definedName name="juj" localSheetId="0">{"via1",#N/A,TRUE,"general";"via2",#N/A,TRUE,"general";"via3",#N/A,TRUE,"general"}</definedName>
    <definedName name="juj" localSheetId="12">{"via1",#N/A,TRUE,"general";"via2",#N/A,TRUE,"general";"via3",#N/A,TRUE,"general"}</definedName>
    <definedName name="juj" localSheetId="1">{"via1",#N/A,TRUE,"general";"via2",#N/A,TRUE,"general";"via3",#N/A,TRUE,"general"}</definedName>
    <definedName name="juj">{"via1",#N/A,TRUE,"general";"via2",#N/A,TRUE,"general";"via3",#N/A,TRUE,"general"}</definedName>
    <definedName name="jujcx" localSheetId="2">{"via1",#N/A,TRUE,"general";"via2",#N/A,TRUE,"general";"via3",#N/A,TRUE,"general"}</definedName>
    <definedName name="jujcx" localSheetId="0">{"via1",#N/A,TRUE,"general";"via2",#N/A,TRUE,"general";"via3",#N/A,TRUE,"general"}</definedName>
    <definedName name="jujcx" localSheetId="12">{"via1",#N/A,TRUE,"general";"via2",#N/A,TRUE,"general";"via3",#N/A,TRUE,"general"}</definedName>
    <definedName name="jujcx" localSheetId="1">{"via1",#N/A,TRUE,"general";"via2",#N/A,TRUE,"general";"via3",#N/A,TRUE,"general"}</definedName>
    <definedName name="jujcx">{"via1",#N/A,TRUE,"general";"via2",#N/A,TRUE,"general";"via3",#N/A,TRUE,"general"}</definedName>
    <definedName name="jujuj" localSheetId="2">{"via1",#N/A,TRUE,"general";"via2",#N/A,TRUE,"general";"via3",#N/A,TRUE,"general"}</definedName>
    <definedName name="jujuj" localSheetId="0">{"via1",#N/A,TRUE,"general";"via2",#N/A,TRUE,"general";"via3",#N/A,TRUE,"general"}</definedName>
    <definedName name="jujuj" localSheetId="12">{"via1",#N/A,TRUE,"general";"via2",#N/A,TRUE,"general";"via3",#N/A,TRUE,"general"}</definedName>
    <definedName name="jujuj" localSheetId="1">{"via1",#N/A,TRUE,"general";"via2",#N/A,TRUE,"general";"via3",#N/A,TRUE,"general"}</definedName>
    <definedName name="jujuj">{"via1",#N/A,TRUE,"general";"via2",#N/A,TRUE,"general";"via3",#N/A,TRUE,"general"}</definedName>
    <definedName name="jujujuju" localSheetId="2">{"TAB1",#N/A,TRUE,"GENERAL";"TAB2",#N/A,TRUE,"GENERAL";"TAB3",#N/A,TRUE,"GENERAL";"TAB4",#N/A,TRUE,"GENERAL";"TAB5",#N/A,TRUE,"GENERAL"}</definedName>
    <definedName name="jujujuju" localSheetId="0">{"TAB1",#N/A,TRUE,"GENERAL";"TAB2",#N/A,TRUE,"GENERAL";"TAB3",#N/A,TRUE,"GENERAL";"TAB4",#N/A,TRUE,"GENERAL";"TAB5",#N/A,TRUE,"GENERAL"}</definedName>
    <definedName name="jujujuju" localSheetId="12">{"TAB1",#N/A,TRUE,"GENERAL";"TAB2",#N/A,TRUE,"GENERAL";"TAB3",#N/A,TRUE,"GENERAL";"TAB4",#N/A,TRUE,"GENERAL";"TAB5",#N/A,TRUE,"GENERAL"}</definedName>
    <definedName name="jujujuju" localSheetId="1">{"TAB1",#N/A,TRUE,"GENERAL";"TAB2",#N/A,TRUE,"GENERAL";"TAB3",#N/A,TRUE,"GENERAL";"TAB4",#N/A,TRUE,"GENERAL";"TAB5",#N/A,TRUE,"GENERAL"}</definedName>
    <definedName name="jujujuju">{"TAB1",#N/A,TRUE,"GENERAL";"TAB2",#N/A,TRUE,"GENERAL";"TAB3",#N/A,TRUE,"GENERAL";"TAB4",#N/A,TRUE,"GENERAL";"TAB5",#N/A,TRUE,"GENERAL"}</definedName>
    <definedName name="juuuhb" localSheetId="2">{"TAB1",#N/A,TRUE,"GENERAL";"TAB2",#N/A,TRUE,"GENERAL";"TAB3",#N/A,TRUE,"GENERAL";"TAB4",#N/A,TRUE,"GENERAL";"TAB5",#N/A,TRUE,"GENERAL"}</definedName>
    <definedName name="juuuhb" localSheetId="0">{"TAB1",#N/A,TRUE,"GENERAL";"TAB2",#N/A,TRUE,"GENERAL";"TAB3",#N/A,TRUE,"GENERAL";"TAB4",#N/A,TRUE,"GENERAL";"TAB5",#N/A,TRUE,"GENERAL"}</definedName>
    <definedName name="juuuhb" localSheetId="12">{"TAB1",#N/A,TRUE,"GENERAL";"TAB2",#N/A,TRUE,"GENERAL";"TAB3",#N/A,TRUE,"GENERAL";"TAB4",#N/A,TRUE,"GENERAL";"TAB5",#N/A,TRUE,"GENERAL"}</definedName>
    <definedName name="juuuhb" localSheetId="1">{"TAB1",#N/A,TRUE,"GENERAL";"TAB2",#N/A,TRUE,"GENERAL";"TAB3",#N/A,TRUE,"GENERAL";"TAB4",#N/A,TRUE,"GENERAL";"TAB5",#N/A,TRUE,"GENERAL"}</definedName>
    <definedName name="juuuhb">{"TAB1",#N/A,TRUE,"GENERAL";"TAB2",#N/A,TRUE,"GENERAL";"TAB3",#N/A,TRUE,"GENERAL";"TAB4",#N/A,TRUE,"GENERAL";"TAB5",#N/A,TRUE,"GENERAL"}</definedName>
    <definedName name="jyjt7" localSheetId="2">{"via1",#N/A,TRUE,"general";"via2",#N/A,TRUE,"general";"via3",#N/A,TRUE,"general"}</definedName>
    <definedName name="jyjt7" localSheetId="0">{"via1",#N/A,TRUE,"general";"via2",#N/A,TRUE,"general";"via3",#N/A,TRUE,"general"}</definedName>
    <definedName name="jyjt7" localSheetId="12">{"via1",#N/A,TRUE,"general";"via2",#N/A,TRUE,"general";"via3",#N/A,TRUE,"general"}</definedName>
    <definedName name="jyjt7" localSheetId="1">{"via1",#N/A,TRUE,"general";"via2",#N/A,TRUE,"general";"via3",#N/A,TRUE,"general"}</definedName>
    <definedName name="jyjt7">{"via1",#N/A,TRUE,"general";"via2",#N/A,TRUE,"general";"via3",#N/A,TRUE,"general"}</definedName>
    <definedName name="JYJYT" localSheetId="2">3+(ROW(OFFSET(!#REF!,0,0,200,1))-1)*0.0301507538</definedName>
    <definedName name="JYJYT">3+(ROW(OFFSET(!#REF!,0,0,200,1))-1)*0.0301507538</definedName>
    <definedName name="jyt" localSheetId="2">{"via1",#N/A,TRUE,"general";"via2",#N/A,TRUE,"general";"via3",#N/A,TRUE,"general"}</definedName>
    <definedName name="jyt" localSheetId="0">{"via1",#N/A,TRUE,"general";"via2",#N/A,TRUE,"general";"via3",#N/A,TRUE,"general"}</definedName>
    <definedName name="jyt" localSheetId="12">{"via1",#N/A,TRUE,"general";"via2",#N/A,TRUE,"general";"via3",#N/A,TRUE,"general"}</definedName>
    <definedName name="jyt" localSheetId="1">{"via1",#N/A,TRUE,"general";"via2",#N/A,TRUE,"general";"via3",#N/A,TRUE,"general"}</definedName>
    <definedName name="jyt">{"via1",#N/A,TRUE,"general";"via2",#N/A,TRUE,"general";"via3",#N/A,TRUE,"general"}</definedName>
    <definedName name="jytj" localSheetId="2">{"via1",#N/A,TRUE,"general";"via2",#N/A,TRUE,"general";"via3",#N/A,TRUE,"general"}</definedName>
    <definedName name="jytj" localSheetId="0">{"via1",#N/A,TRUE,"general";"via2",#N/A,TRUE,"general";"via3",#N/A,TRUE,"general"}</definedName>
    <definedName name="jytj" localSheetId="12">{"via1",#N/A,TRUE,"general";"via2",#N/A,TRUE,"general";"via3",#N/A,TRUE,"general"}</definedName>
    <definedName name="jytj" localSheetId="1">{"via1",#N/A,TRUE,"general";"via2",#N/A,TRUE,"general";"via3",#N/A,TRUE,"general"}</definedName>
    <definedName name="jytj">{"via1",#N/A,TRUE,"general";"via2",#N/A,TRUE,"general";"via3",#N/A,TRUE,"general"}</definedName>
    <definedName name="jyuju" localSheetId="2">{"via1",#N/A,TRUE,"general";"via2",#N/A,TRUE,"general";"via3",#N/A,TRUE,"general"}</definedName>
    <definedName name="jyuju" localSheetId="0">{"via1",#N/A,TRUE,"general";"via2",#N/A,TRUE,"general";"via3",#N/A,TRUE,"general"}</definedName>
    <definedName name="jyuju" localSheetId="12">{"via1",#N/A,TRUE,"general";"via2",#N/A,TRUE,"general";"via3",#N/A,TRUE,"general"}</definedName>
    <definedName name="jyuju" localSheetId="1">{"via1",#N/A,TRUE,"general";"via2",#N/A,TRUE,"general";"via3",#N/A,TRUE,"general"}</definedName>
    <definedName name="jyuju">{"via1",#N/A,TRUE,"general";"via2",#N/A,TRUE,"general";"via3",#N/A,TRUE,"general"}</definedName>
    <definedName name="jyujyuj" localSheetId="2">{"via1",#N/A,TRUE,"general";"via2",#N/A,TRUE,"general";"via3",#N/A,TRUE,"general"}</definedName>
    <definedName name="jyujyuj" localSheetId="0">{"via1",#N/A,TRUE,"general";"via2",#N/A,TRUE,"general";"via3",#N/A,TRUE,"general"}</definedName>
    <definedName name="jyujyuj" localSheetId="12">{"via1",#N/A,TRUE,"general";"via2",#N/A,TRUE,"general";"via3",#N/A,TRUE,"general"}</definedName>
    <definedName name="jyujyuj" localSheetId="1">{"via1",#N/A,TRUE,"general";"via2",#N/A,TRUE,"general";"via3",#N/A,TRUE,"general"}</definedName>
    <definedName name="jyujyuj">{"via1",#N/A,TRUE,"general";"via2",#N/A,TRUE,"general";"via3",#N/A,TRUE,"general"}</definedName>
    <definedName name="K0F1" localSheetId="2">!#REF!</definedName>
    <definedName name="K0F1">!#REF!</definedName>
    <definedName name="K0F2" localSheetId="2">!#REF!</definedName>
    <definedName name="K0F2">!#REF!</definedName>
    <definedName name="K10ALO" localSheetId="2">!#REF!</definedName>
    <definedName name="K10ALO">!#REF!</definedName>
    <definedName name="K11ALO" localSheetId="2">!#REF!</definedName>
    <definedName name="K11ALO">!#REF!</definedName>
    <definedName name="K1F1" localSheetId="2">!#REF!</definedName>
    <definedName name="K1F1">!#REF!</definedName>
    <definedName name="K1F2" localSheetId="2">!#REF!</definedName>
    <definedName name="K1F2">!#REF!</definedName>
    <definedName name="K2F1" localSheetId="2">!#REF!</definedName>
    <definedName name="K2F1">!#REF!</definedName>
    <definedName name="K2F2" localSheetId="2">!#REF!</definedName>
    <definedName name="K2F2">!#REF!</definedName>
    <definedName name="K3F1" localSheetId="2">!#REF!</definedName>
    <definedName name="K3F1">!#REF!</definedName>
    <definedName name="K3F2" localSheetId="2">!#REF!</definedName>
    <definedName name="K3F2">!#REF!</definedName>
    <definedName name="K4F1" localSheetId="2">!#REF!</definedName>
    <definedName name="K4F1">!#REF!</definedName>
    <definedName name="K4F2" localSheetId="2">!#REF!</definedName>
    <definedName name="K4F2">!#REF!</definedName>
    <definedName name="K5F1" localSheetId="2">!#REF!</definedName>
    <definedName name="K5F1">!#REF!</definedName>
    <definedName name="K5F2" localSheetId="2">!#REF!</definedName>
    <definedName name="K5F2">!#REF!</definedName>
    <definedName name="K6F1" localSheetId="2">!#REF!</definedName>
    <definedName name="K6F1">!#REF!</definedName>
    <definedName name="K6F2" localSheetId="2">!#REF!</definedName>
    <definedName name="K6F2">!#REF!</definedName>
    <definedName name="K7F1" localSheetId="2">!#REF!</definedName>
    <definedName name="K7F1">!#REF!</definedName>
    <definedName name="K7F2" localSheetId="2">!#REF!</definedName>
    <definedName name="K7F2">!#REF!</definedName>
    <definedName name="K8ALO" localSheetId="2">!#REF!</definedName>
    <definedName name="K8ALO">!#REF!</definedName>
    <definedName name="K8F1" localSheetId="2">!#REF!</definedName>
    <definedName name="K8F1">!#REF!</definedName>
    <definedName name="K8F2" localSheetId="2">!#REF!</definedName>
    <definedName name="K8F2">!#REF!</definedName>
    <definedName name="K9ALO" localSheetId="2">!#REF!</definedName>
    <definedName name="K9ALO">!#REF!</definedName>
    <definedName name="KGHGH" localSheetId="2">!#REF!</definedName>
    <definedName name="KGHGH">!#REF!</definedName>
    <definedName name="KHGGH" localSheetId="2">{"via1",#N/A,TRUE,"general";"via2",#N/A,TRUE,"general";"via3",#N/A,TRUE,"general"}</definedName>
    <definedName name="KHGGH" localSheetId="0">{"via1",#N/A,TRUE,"general";"via2",#N/A,TRUE,"general";"via3",#N/A,TRUE,"general"}</definedName>
    <definedName name="KHGGH" localSheetId="12">{"via1",#N/A,TRUE,"general";"via2",#N/A,TRUE,"general";"via3",#N/A,TRUE,"general"}</definedName>
    <definedName name="KHGGH" localSheetId="1">{"via1",#N/A,TRUE,"general";"via2",#N/A,TRUE,"general";"via3",#N/A,TRUE,"general"}</definedName>
    <definedName name="KHGGH">{"via1",#N/A,TRUE,"general";"via2",#N/A,TRUE,"general";"via3",#N/A,TRUE,"general"}</definedName>
    <definedName name="khjk7" localSheetId="2">{"TAB1",#N/A,TRUE,"GENERAL";"TAB2",#N/A,TRUE,"GENERAL";"TAB3",#N/A,TRUE,"GENERAL";"TAB4",#N/A,TRUE,"GENERAL";"TAB5",#N/A,TRUE,"GENERAL"}</definedName>
    <definedName name="khjk7" localSheetId="0">{"TAB1",#N/A,TRUE,"GENERAL";"TAB2",#N/A,TRUE,"GENERAL";"TAB3",#N/A,TRUE,"GENERAL";"TAB4",#N/A,TRUE,"GENERAL";"TAB5",#N/A,TRUE,"GENERAL"}</definedName>
    <definedName name="khjk7" localSheetId="12">{"TAB1",#N/A,TRUE,"GENERAL";"TAB2",#N/A,TRUE,"GENERAL";"TAB3",#N/A,TRUE,"GENERAL";"TAB4",#N/A,TRUE,"GENERAL";"TAB5",#N/A,TRUE,"GENERAL"}</definedName>
    <definedName name="khjk7" localSheetId="1">{"TAB1",#N/A,TRUE,"GENERAL";"TAB2",#N/A,TRUE,"GENERAL";"TAB3",#N/A,TRUE,"GENERAL";"TAB4",#N/A,TRUE,"GENERAL";"TAB5",#N/A,TRUE,"GENERAL"}</definedName>
    <definedName name="khjk7">{"TAB1",#N/A,TRUE,"GENERAL";"TAB2",#N/A,TRUE,"GENERAL";"TAB3",#N/A,TRUE,"GENERAL";"TAB4",#N/A,TRUE,"GENERAL";"TAB5",#N/A,TRUE,"GENERAL"}</definedName>
    <definedName name="kikik" localSheetId="2">{"via1",#N/A,TRUE,"general";"via2",#N/A,TRUE,"general";"via3",#N/A,TRUE,"general"}</definedName>
    <definedName name="kikik" localSheetId="0">{"via1",#N/A,TRUE,"general";"via2",#N/A,TRUE,"general";"via3",#N/A,TRUE,"general"}</definedName>
    <definedName name="kikik" localSheetId="12">{"via1",#N/A,TRUE,"general";"via2",#N/A,TRUE,"general";"via3",#N/A,TRUE,"general"}</definedName>
    <definedName name="kikik" localSheetId="1">{"via1",#N/A,TRUE,"general";"via2",#N/A,TRUE,"general";"via3",#N/A,TRUE,"general"}</definedName>
    <definedName name="kikik">{"via1",#N/A,TRUE,"general";"via2",#N/A,TRUE,"general";"via3",#N/A,TRUE,"general"}</definedName>
    <definedName name="kjhkd" localSheetId="2">{"via1",#N/A,TRUE,"general";"via2",#N/A,TRUE,"general";"via3",#N/A,TRUE,"general"}</definedName>
    <definedName name="kjhkd" localSheetId="0">{"via1",#N/A,TRUE,"general";"via2",#N/A,TRUE,"general";"via3",#N/A,TRUE,"general"}</definedName>
    <definedName name="kjhkd" localSheetId="12">{"via1",#N/A,TRUE,"general";"via2",#N/A,TRUE,"general";"via3",#N/A,TRUE,"general"}</definedName>
    <definedName name="kjhkd" localSheetId="1">{"via1",#N/A,TRUE,"general";"via2",#N/A,TRUE,"general";"via3",#N/A,TRUE,"general"}</definedName>
    <definedName name="kjhkd">{"via1",#N/A,TRUE,"general";"via2",#N/A,TRUE,"general";"via3",#N/A,TRUE,"general"}</definedName>
    <definedName name="kjk" localSheetId="2">!#REF!</definedName>
    <definedName name="kjk">!#REF!</definedName>
    <definedName name="kjtrkjr" localSheetId="2">{"via1",#N/A,TRUE,"general";"via2",#N/A,TRUE,"general";"via3",#N/A,TRUE,"general"}</definedName>
    <definedName name="kjtrkjr" localSheetId="0">{"via1",#N/A,TRUE,"general";"via2",#N/A,TRUE,"general";"via3",#N/A,TRUE,"general"}</definedName>
    <definedName name="kjtrkjr" localSheetId="12">{"via1",#N/A,TRUE,"general";"via2",#N/A,TRUE,"general";"via3",#N/A,TRUE,"general"}</definedName>
    <definedName name="kjtrkjr" localSheetId="1">{"via1",#N/A,TRUE,"general";"via2",#N/A,TRUE,"general";"via3",#N/A,TRUE,"general"}</definedName>
    <definedName name="kjtrkjr">{"via1",#N/A,TRUE,"general";"via2",#N/A,TRUE,"general";"via3",#N/A,TRUE,"general"}</definedName>
    <definedName name="kkkki" localSheetId="2">{"via1",#N/A,TRUE,"general";"via2",#N/A,TRUE,"general";"via3",#N/A,TRUE,"general"}</definedName>
    <definedName name="kkkki" localSheetId="0">{"via1",#N/A,TRUE,"general";"via2",#N/A,TRUE,"general";"via3",#N/A,TRUE,"general"}</definedName>
    <definedName name="kkkki" localSheetId="12">{"via1",#N/A,TRUE,"general";"via2",#N/A,TRUE,"general";"via3",#N/A,TRUE,"general"}</definedName>
    <definedName name="kkkki" localSheetId="1">{"via1",#N/A,TRUE,"general";"via2",#N/A,TRUE,"general";"via3",#N/A,TRUE,"general"}</definedName>
    <definedName name="kkkki">{"via1",#N/A,TRUE,"general";"via2",#N/A,TRUE,"general";"via3",#N/A,TRUE,"general"}</definedName>
    <definedName name="kkkkkki" localSheetId="2">{"TAB1",#N/A,TRUE,"GENERAL";"TAB2",#N/A,TRUE,"GENERAL";"TAB3",#N/A,TRUE,"GENERAL";"TAB4",#N/A,TRUE,"GENERAL";"TAB5",#N/A,TRUE,"GENERAL"}</definedName>
    <definedName name="kkkkkki" localSheetId="0">{"TAB1",#N/A,TRUE,"GENERAL";"TAB2",#N/A,TRUE,"GENERAL";"TAB3",#N/A,TRUE,"GENERAL";"TAB4",#N/A,TRUE,"GENERAL";"TAB5",#N/A,TRUE,"GENERAL"}</definedName>
    <definedName name="kkkkkki" localSheetId="12">{"TAB1",#N/A,TRUE,"GENERAL";"TAB2",#N/A,TRUE,"GENERAL";"TAB3",#N/A,TRUE,"GENERAL";"TAB4",#N/A,TRUE,"GENERAL";"TAB5",#N/A,TRUE,"GENERAL"}</definedName>
    <definedName name="kkkkkki" localSheetId="1">{"TAB1",#N/A,TRUE,"GENERAL";"TAB2",#N/A,TRUE,"GENERAL";"TAB3",#N/A,TRUE,"GENERAL";"TAB4",#N/A,TRUE,"GENERAL";"TAB5",#N/A,TRUE,"GENERAL"}</definedName>
    <definedName name="kkkkkki">{"TAB1",#N/A,TRUE,"GENERAL";"TAB2",#N/A,TRUE,"GENERAL";"TAB3",#N/A,TRUE,"GENERAL";"TAB4",#N/A,TRUE,"GENERAL";"TAB5",#N/A,TRUE,"GENERAL"}</definedName>
    <definedName name="KL" localSheetId="2">3+(ROW(OFFSET(!#REF!,0,0,200,1))-1)*0.0301507538</definedName>
    <definedName name="KL">3+(ROW(OFFSET(!#REF!,0,0,200,1))-1)*0.0301507538</definedName>
    <definedName name="krtrk" localSheetId="2">{"via1",#N/A,TRUE,"general";"via2",#N/A,TRUE,"general";"via3",#N/A,TRUE,"general"}</definedName>
    <definedName name="krtrk" localSheetId="0">{"via1",#N/A,TRUE,"general";"via2",#N/A,TRUE,"general";"via3",#N/A,TRUE,"general"}</definedName>
    <definedName name="krtrk" localSheetId="12">{"via1",#N/A,TRUE,"general";"via2",#N/A,TRUE,"general";"via3",#N/A,TRUE,"general"}</definedName>
    <definedName name="krtrk" localSheetId="1">{"via1",#N/A,TRUE,"general";"via2",#N/A,TRUE,"general";"via3",#N/A,TRUE,"general"}</definedName>
    <definedName name="krtrk">{"via1",#N/A,TRUE,"general";"via2",#N/A,TRUE,"general";"via3",#N/A,TRUE,"general"}</definedName>
    <definedName name="kyr" localSheetId="2">{"TAB1",#N/A,TRUE,"GENERAL";"TAB2",#N/A,TRUE,"GENERAL";"TAB3",#N/A,TRUE,"GENERAL";"TAB4",#N/A,TRUE,"GENERAL";"TAB5",#N/A,TRUE,"GENERAL"}</definedName>
    <definedName name="kyr" localSheetId="0">{"TAB1",#N/A,TRUE,"GENERAL";"TAB2",#N/A,TRUE,"GENERAL";"TAB3",#N/A,TRUE,"GENERAL";"TAB4",#N/A,TRUE,"GENERAL";"TAB5",#N/A,TRUE,"GENERAL"}</definedName>
    <definedName name="kyr" localSheetId="12">{"TAB1",#N/A,TRUE,"GENERAL";"TAB2",#N/A,TRUE,"GENERAL";"TAB3",#N/A,TRUE,"GENERAL";"TAB4",#N/A,TRUE,"GENERAL";"TAB5",#N/A,TRUE,"GENERAL"}</definedName>
    <definedName name="kyr" localSheetId="1">{"TAB1",#N/A,TRUE,"GENERAL";"TAB2",#N/A,TRUE,"GENERAL";"TAB3",#N/A,TRUE,"GENERAL";"TAB4",#N/A,TRUE,"GENERAL";"TAB5",#N/A,TRUE,"GENERAL"}</definedName>
    <definedName name="kyr">{"TAB1",#N/A,TRUE,"GENERAL";"TAB2",#N/A,TRUE,"GENERAL";"TAB3",#N/A,TRUE,"GENERAL";"TAB4",#N/A,TRUE,"GENERAL";"TAB5",#N/A,TRUE,"GENERAL"}</definedName>
    <definedName name="KYRFH" localSheetId="2">!#REF!</definedName>
    <definedName name="KYRFH">!#REF!</definedName>
    <definedName name="l">[10]otros!$A$6:$A$1235</definedName>
    <definedName name="L.L.L.L" localSheetId="2">!#REF!</definedName>
    <definedName name="L.L.L.L">!#REF!</definedName>
    <definedName name="LICITACION" localSheetId="2">!#REF!</definedName>
    <definedName name="LICITACION">!#REF!</definedName>
    <definedName name="LIGUERO" localSheetId="2">!#REF!</definedName>
    <definedName name="LIGUERO">!#REF!</definedName>
    <definedName name="LIST1" localSheetId="2">OFFSET(!#REF!,0,0,COUNTA(!#REF!),COUNTA(!#REF!)-1)</definedName>
    <definedName name="LIST1">OFFSET(!#REF!,0,0,COUNTA(!#REF!),COUNTA(!#REF!)-1)</definedName>
    <definedName name="LIST2" localSheetId="2">OFFSET(!#REF!,0,0,COUNTA(!#REF!))</definedName>
    <definedName name="LIST2">OFFSET(!#REF!,0,0,COUNTA(!#REF!))</definedName>
    <definedName name="listequi">[11]SUMINISTROS!$A$480:$A$647</definedName>
    <definedName name="listmat">[11]SUMINISTROS!$A$106:$A$466</definedName>
    <definedName name="liuoo" localSheetId="2">{"TAB1",#N/A,TRUE,"GENERAL";"TAB2",#N/A,TRUE,"GENERAL";"TAB3",#N/A,TRUE,"GENERAL";"TAB4",#N/A,TRUE,"GENERAL";"TAB5",#N/A,TRUE,"GENERAL"}</definedName>
    <definedName name="liuoo" localSheetId="0">{"TAB1",#N/A,TRUE,"GENERAL";"TAB2",#N/A,TRUE,"GENERAL";"TAB3",#N/A,TRUE,"GENERAL";"TAB4",#N/A,TRUE,"GENERAL";"TAB5",#N/A,TRUE,"GENERAL"}</definedName>
    <definedName name="liuoo" localSheetId="12">{"TAB1",#N/A,TRUE,"GENERAL";"TAB2",#N/A,TRUE,"GENERAL";"TAB3",#N/A,TRUE,"GENERAL";"TAB4",#N/A,TRUE,"GENERAL";"TAB5",#N/A,TRUE,"GENERAL"}</definedName>
    <definedName name="liuoo" localSheetId="1">{"TAB1",#N/A,TRUE,"GENERAL";"TAB2",#N/A,TRUE,"GENERAL";"TAB3",#N/A,TRUE,"GENERAL";"TAB4",#N/A,TRUE,"GENERAL";"TAB5",#N/A,TRUE,"GENERAL"}</definedName>
    <definedName name="liuoo">{"TAB1",#N/A,TRUE,"GENERAL";"TAB2",#N/A,TRUE,"GENERAL";"TAB3",#N/A,TRUE,"GENERAL";"TAB4",#N/A,TRUE,"GENERAL";"TAB5",#N/A,TRUE,"GENERAL"}</definedName>
    <definedName name="lkj" localSheetId="2">{"via1",#N/A,TRUE,"general";"via2",#N/A,TRUE,"general";"via3",#N/A,TRUE,"general"}</definedName>
    <definedName name="lkj" localSheetId="0">{"via1",#N/A,TRUE,"general";"via2",#N/A,TRUE,"general";"via3",#N/A,TRUE,"general"}</definedName>
    <definedName name="lkj" localSheetId="12">{"via1",#N/A,TRUE,"general";"via2",#N/A,TRUE,"general";"via3",#N/A,TRUE,"general"}</definedName>
    <definedName name="lkj" localSheetId="1">{"via1",#N/A,TRUE,"general";"via2",#N/A,TRUE,"general";"via3",#N/A,TRUE,"general"}</definedName>
    <definedName name="lkj">{"via1",#N/A,TRUE,"general";"via2",#N/A,TRUE,"general";"via3",#N/A,TRUE,"general"}</definedName>
    <definedName name="LKJLJK" localSheetId="2">{"TAB1",#N/A,TRUE,"GENERAL";"TAB2",#N/A,TRUE,"GENERAL";"TAB3",#N/A,TRUE,"GENERAL";"TAB4",#N/A,TRUE,"GENERAL";"TAB5",#N/A,TRUE,"GENERAL"}</definedName>
    <definedName name="LKJLJK" localSheetId="0">{"TAB1",#N/A,TRUE,"GENERAL";"TAB2",#N/A,TRUE,"GENERAL";"TAB3",#N/A,TRUE,"GENERAL";"TAB4",#N/A,TRUE,"GENERAL";"TAB5",#N/A,TRUE,"GENERAL"}</definedName>
    <definedName name="LKJLJK" localSheetId="12">{"TAB1",#N/A,TRUE,"GENERAL";"TAB2",#N/A,TRUE,"GENERAL";"TAB3",#N/A,TRUE,"GENERAL";"TAB4",#N/A,TRUE,"GENERAL";"TAB5",#N/A,TRUE,"GENERAL"}</definedName>
    <definedName name="LKJLJK" localSheetId="1">{"TAB1",#N/A,TRUE,"GENERAL";"TAB2",#N/A,TRUE,"GENERAL";"TAB3",#N/A,TRUE,"GENERAL";"TAB4",#N/A,TRUE,"GENERAL";"TAB5",#N/A,TRUE,"GENERAL"}</definedName>
    <definedName name="LKJLJK">{"TAB1",#N/A,TRUE,"GENERAL";"TAB2",#N/A,TRUE,"GENERAL";"TAB3",#N/A,TRUE,"GENERAL";"TAB4",#N/A,TRUE,"GENERAL";"TAB5",#N/A,TRUE,"GENERAL"}</definedName>
    <definedName name="LL" localSheetId="2">!#REF!</definedName>
    <definedName name="LL">!#REF!</definedName>
    <definedName name="LLANTAS" localSheetId="2">!#REF!</definedName>
    <definedName name="LLANTAS">!#REF!</definedName>
    <definedName name="lllllh" localSheetId="2">{"via1",#N/A,TRUE,"general";"via2",#N/A,TRUE,"general";"via3",#N/A,TRUE,"general"}</definedName>
    <definedName name="lllllh" localSheetId="0">{"via1",#N/A,TRUE,"general";"via2",#N/A,TRUE,"general";"via3",#N/A,TRUE,"general"}</definedName>
    <definedName name="lllllh" localSheetId="12">{"via1",#N/A,TRUE,"general";"via2",#N/A,TRUE,"general";"via3",#N/A,TRUE,"general"}</definedName>
    <definedName name="lllllh" localSheetId="1">{"via1",#N/A,TRUE,"general";"via2",#N/A,TRUE,"general";"via3",#N/A,TRUE,"general"}</definedName>
    <definedName name="lllllh">{"via1",#N/A,TRUE,"general";"via2",#N/A,TRUE,"general";"via3",#N/A,TRUE,"general"}</definedName>
    <definedName name="lllllllo" localSheetId="2">{"via1",#N/A,TRUE,"general";"via2",#N/A,TRUE,"general";"via3",#N/A,TRUE,"general"}</definedName>
    <definedName name="lllllllo" localSheetId="0">{"via1",#N/A,TRUE,"general";"via2",#N/A,TRUE,"general";"via3",#N/A,TRUE,"general"}</definedName>
    <definedName name="lllllllo" localSheetId="12">{"via1",#N/A,TRUE,"general";"via2",#N/A,TRUE,"general";"via3",#N/A,TRUE,"general"}</definedName>
    <definedName name="lllllllo" localSheetId="1">{"via1",#N/A,TRUE,"general";"via2",#N/A,TRUE,"general";"via3",#N/A,TRUE,"general"}</definedName>
    <definedName name="lllllllo">{"via1",#N/A,TRUE,"general";"via2",#N/A,TRUE,"general";"via3",#N/A,TRUE,"general"}</definedName>
    <definedName name="lolol" localSheetId="2">{"TAB1",#N/A,TRUE,"GENERAL";"TAB2",#N/A,TRUE,"GENERAL";"TAB3",#N/A,TRUE,"GENERAL";"TAB4",#N/A,TRUE,"GENERAL";"TAB5",#N/A,TRUE,"GENERAL"}</definedName>
    <definedName name="lolol" localSheetId="0">{"TAB1",#N/A,TRUE,"GENERAL";"TAB2",#N/A,TRUE,"GENERAL";"TAB3",#N/A,TRUE,"GENERAL";"TAB4",#N/A,TRUE,"GENERAL";"TAB5",#N/A,TRUE,"GENERAL"}</definedName>
    <definedName name="lolol" localSheetId="12">{"TAB1",#N/A,TRUE,"GENERAL";"TAB2",#N/A,TRUE,"GENERAL";"TAB3",#N/A,TRUE,"GENERAL";"TAB4",#N/A,TRUE,"GENERAL";"TAB5",#N/A,TRUE,"GENERAL"}</definedName>
    <definedName name="lolol" localSheetId="1">{"TAB1",#N/A,TRUE,"GENERAL";"TAB2",#N/A,TRUE,"GENERAL";"TAB3",#N/A,TRUE,"GENERAL";"TAB4",#N/A,TRUE,"GENERAL";"TAB5",#N/A,TRUE,"GENERAL"}</definedName>
    <definedName name="lolol">{"TAB1",#N/A,TRUE,"GENERAL";"TAB2",#N/A,TRUE,"GENERAL";"TAB3",#N/A,TRUE,"GENERAL";"TAB4",#N/A,TRUE,"GENERAL";"TAB5",#N/A,TRUE,"GENERAL"}</definedName>
    <definedName name="Longitud" localSheetId="2">!#REF!</definedName>
    <definedName name="Longitud">!#REF!</definedName>
    <definedName name="Longitud1" localSheetId="2">!#REF!</definedName>
    <definedName name="Longitud1">!#REF!</definedName>
    <definedName name="Longitud2" localSheetId="2">!#REF!</definedName>
    <definedName name="Longitud2">!#REF!</definedName>
    <definedName name="lote" localSheetId="2">!#REF!</definedName>
    <definedName name="lote">!#REF!</definedName>
    <definedName name="lplpl" localSheetId="2">{"via1",#N/A,TRUE,"general";"via2",#N/A,TRUE,"general";"via3",#N/A,TRUE,"general"}</definedName>
    <definedName name="lplpl" localSheetId="0">{"via1",#N/A,TRUE,"general";"via2",#N/A,TRUE,"general";"via3",#N/A,TRUE,"general"}</definedName>
    <definedName name="lplpl" localSheetId="12">{"via1",#N/A,TRUE,"general";"via2",#N/A,TRUE,"general";"via3",#N/A,TRUE,"general"}</definedName>
    <definedName name="lplpl" localSheetId="1">{"via1",#N/A,TRUE,"general";"via2",#N/A,TRUE,"general";"via3",#N/A,TRUE,"general"}</definedName>
    <definedName name="lplpl">{"via1",#N/A,TRUE,"general";"via2",#N/A,TRUE,"general";"via3",#N/A,TRUE,"general"}</definedName>
    <definedName name="luis">[10]materiales!$A$7:$A$1317</definedName>
    <definedName name="mac" localSheetId="2">!#REF!</definedName>
    <definedName name="mac">!#REF!</definedName>
    <definedName name="mafdsf" localSheetId="2">{"via1",#N/A,TRUE,"general";"via2",#N/A,TRUE,"general";"via3",#N/A,TRUE,"general"}</definedName>
    <definedName name="mafdsf" localSheetId="0">{"via1",#N/A,TRUE,"general";"via2",#N/A,TRUE,"general";"via3",#N/A,TRUE,"general"}</definedName>
    <definedName name="mafdsf" localSheetId="12">{"via1",#N/A,TRUE,"general";"via2",#N/A,TRUE,"general";"via3",#N/A,TRUE,"general"}</definedName>
    <definedName name="mafdsf" localSheetId="1">{"via1",#N/A,TRUE,"general";"via2",#N/A,TRUE,"general";"via3",#N/A,TRUE,"general"}</definedName>
    <definedName name="mafdsf">{"via1",#N/A,TRUE,"general";"via2",#N/A,TRUE,"general";"via3",#N/A,TRUE,"general"}</definedName>
    <definedName name="mao" localSheetId="2">{"TAB1",#N/A,TRUE,"GENERAL";"TAB2",#N/A,TRUE,"GENERAL";"TAB3",#N/A,TRUE,"GENERAL";"TAB4",#N/A,TRUE,"GENERAL";"TAB5",#N/A,TRUE,"GENERAL"}</definedName>
    <definedName name="mao" localSheetId="0">{"TAB1",#N/A,TRUE,"GENERAL";"TAB2",#N/A,TRUE,"GENERAL";"TAB3",#N/A,TRUE,"GENERAL";"TAB4",#N/A,TRUE,"GENERAL";"TAB5",#N/A,TRUE,"GENERAL"}</definedName>
    <definedName name="mao" localSheetId="12">{"TAB1",#N/A,TRUE,"GENERAL";"TAB2",#N/A,TRUE,"GENERAL";"TAB3",#N/A,TRUE,"GENERAL";"TAB4",#N/A,TRUE,"GENERAL";"TAB5",#N/A,TRUE,"GENERAL"}</definedName>
    <definedName name="mao" localSheetId="1">{"TAB1",#N/A,TRUE,"GENERAL";"TAB2",#N/A,TRUE,"GENERAL";"TAB3",#N/A,TRUE,"GENERAL";"TAB4",#N/A,TRUE,"GENERAL";"TAB5",#N/A,TRUE,"GENERAL"}</definedName>
    <definedName name="mao">{"TAB1",#N/A,TRUE,"GENERAL";"TAB2",#N/A,TRUE,"GENERAL";"TAB3",#N/A,TRUE,"GENERAL";"TAB4",#N/A,TRUE,"GENERAL";"TAB5",#N/A,TRUE,"GENERAL"}</definedName>
    <definedName name="maow" localSheetId="2">{"via1",#N/A,TRUE,"general";"via2",#N/A,TRUE,"general";"via3",#N/A,TRUE,"general"}</definedName>
    <definedName name="maow" localSheetId="0">{"via1",#N/A,TRUE,"general";"via2",#N/A,TRUE,"general";"via3",#N/A,TRUE,"general"}</definedName>
    <definedName name="maow" localSheetId="12">{"via1",#N/A,TRUE,"general";"via2",#N/A,TRUE,"general";"via3",#N/A,TRUE,"general"}</definedName>
    <definedName name="maow" localSheetId="1">{"via1",#N/A,TRUE,"general";"via2",#N/A,TRUE,"general";"via3",#N/A,TRUE,"general"}</definedName>
    <definedName name="maow">{"via1",#N/A,TRUE,"general";"via2",#N/A,TRUE,"general";"via3",#N/A,TRUE,"general"}</definedName>
    <definedName name="Maquinaria" localSheetId="2">!#REF!</definedName>
    <definedName name="Maquinaria">!#REF!</definedName>
    <definedName name="MAR">[2]otros!$A$6:$A$1235</definedName>
    <definedName name="marcolegal">[3]Listado!$T$2:$T$12</definedName>
    <definedName name="MART">[2]Equipo!$A$7:$A$65536</definedName>
    <definedName name="masor" localSheetId="2">{"via1",#N/A,TRUE,"general";"via2",#N/A,TRUE,"general";"via3",#N/A,TRUE,"general"}</definedName>
    <definedName name="masor" localSheetId="0">{"via1",#N/A,TRUE,"general";"via2",#N/A,TRUE,"general";"via3",#N/A,TRUE,"general"}</definedName>
    <definedName name="masor" localSheetId="12">{"via1",#N/A,TRUE,"general";"via2",#N/A,TRUE,"general";"via3",#N/A,TRUE,"general"}</definedName>
    <definedName name="masor" localSheetId="1">{"via1",#N/A,TRUE,"general";"via2",#N/A,TRUE,"general";"via3",#N/A,TRUE,"general"}</definedName>
    <definedName name="masor">{"via1",#N/A,TRUE,"general";"via2",#N/A,TRUE,"general";"via3",#N/A,TRUE,"general"}</definedName>
    <definedName name="MAT" localSheetId="2">!#REF!</definedName>
    <definedName name="MAT">!#REF!</definedName>
    <definedName name="MATER">[8]MATERIAL!$B$3:$B$580</definedName>
    <definedName name="materiales" localSheetId="2">!#REF!</definedName>
    <definedName name="materiales">!#REF!</definedName>
    <definedName name="mcb" localSheetId="2">!#REF!</definedName>
    <definedName name="mcb">!#REF!</definedName>
    <definedName name="mcbb" localSheetId="2">!#REF!</definedName>
    <definedName name="mcbb">!#REF!</definedName>
    <definedName name="mdd" localSheetId="2">{"via1",#N/A,TRUE,"general";"via2",#N/A,TRUE,"general";"via3",#N/A,TRUE,"general"}</definedName>
    <definedName name="mdd" localSheetId="0">{"via1",#N/A,TRUE,"general";"via2",#N/A,TRUE,"general";"via3",#N/A,TRUE,"general"}</definedName>
    <definedName name="mdd" localSheetId="12">{"via1",#N/A,TRUE,"general";"via2",#N/A,TRUE,"general";"via3",#N/A,TRUE,"general"}</definedName>
    <definedName name="mdd" localSheetId="1">{"via1",#N/A,TRUE,"general";"via2",#N/A,TRUE,"general";"via3",#N/A,TRUE,"general"}</definedName>
    <definedName name="mdd">{"via1",#N/A,TRUE,"general";"via2",#N/A,TRUE,"general";"via3",#N/A,TRUE,"general"}</definedName>
    <definedName name="meg" localSheetId="2">{"TAB1",#N/A,TRUE,"GENERAL";"TAB2",#N/A,TRUE,"GENERAL";"TAB3",#N/A,TRUE,"GENERAL";"TAB4",#N/A,TRUE,"GENERAL";"TAB5",#N/A,TRUE,"GENERAL"}</definedName>
    <definedName name="meg" localSheetId="0">{"TAB1",#N/A,TRUE,"GENERAL";"TAB2",#N/A,TRUE,"GENERAL";"TAB3",#N/A,TRUE,"GENERAL";"TAB4",#N/A,TRUE,"GENERAL";"TAB5",#N/A,TRUE,"GENERAL"}</definedName>
    <definedName name="meg" localSheetId="12">{"TAB1",#N/A,TRUE,"GENERAL";"TAB2",#N/A,TRUE,"GENERAL";"TAB3",#N/A,TRUE,"GENERAL";"TAB4",#N/A,TRUE,"GENERAL";"TAB5",#N/A,TRUE,"GENERAL"}</definedName>
    <definedName name="meg" localSheetId="1">{"TAB1",#N/A,TRUE,"GENERAL";"TAB2",#N/A,TRUE,"GENERAL";"TAB3",#N/A,TRUE,"GENERAL";"TAB4",#N/A,TRUE,"GENERAL";"TAB5",#N/A,TRUE,"GENERAL"}</definedName>
    <definedName name="meg">{"TAB1",#N/A,TRUE,"GENERAL";"TAB2",#N/A,TRUE,"GENERAL";"TAB3",#N/A,TRUE,"GENERAL";"TAB4",#N/A,TRUE,"GENERAL";"TAB5",#N/A,TRUE,"GENERAL"}</definedName>
    <definedName name="met_dep">[3]Listado!$AA$2:$AA$4</definedName>
    <definedName name="mfgjrdt" localSheetId="2">{"TAB1",#N/A,TRUE,"GENERAL";"TAB2",#N/A,TRUE,"GENERAL";"TAB3",#N/A,TRUE,"GENERAL";"TAB4",#N/A,TRUE,"GENERAL";"TAB5",#N/A,TRUE,"GENERAL"}</definedName>
    <definedName name="mfgjrdt" localSheetId="0">{"TAB1",#N/A,TRUE,"GENERAL";"TAB2",#N/A,TRUE,"GENERAL";"TAB3",#N/A,TRUE,"GENERAL";"TAB4",#N/A,TRUE,"GENERAL";"TAB5",#N/A,TRUE,"GENERAL"}</definedName>
    <definedName name="mfgjrdt" localSheetId="12">{"TAB1",#N/A,TRUE,"GENERAL";"TAB2",#N/A,TRUE,"GENERAL";"TAB3",#N/A,TRUE,"GENERAL";"TAB4",#N/A,TRUE,"GENERAL";"TAB5",#N/A,TRUE,"GENERAL"}</definedName>
    <definedName name="mfgjrdt" localSheetId="1">{"TAB1",#N/A,TRUE,"GENERAL";"TAB2",#N/A,TRUE,"GENERAL";"TAB3",#N/A,TRUE,"GENERAL";"TAB4",#N/A,TRUE,"GENERAL";"TAB5",#N/A,TRUE,"GENERAL"}</definedName>
    <definedName name="mfgjrdt">{"TAB1",#N/A,TRUE,"GENERAL";"TAB2",#N/A,TRUE,"GENERAL";"TAB3",#N/A,TRUE,"GENERAL";"TAB4",#N/A,TRUE,"GENERAL";"TAB5",#N/A,TRUE,"GENERAL"}</definedName>
    <definedName name="mghm" localSheetId="2">{"via1",#N/A,TRUE,"general";"via2",#N/A,TRUE,"general";"via3",#N/A,TRUE,"general"}</definedName>
    <definedName name="mghm" localSheetId="0">{"via1",#N/A,TRUE,"general";"via2",#N/A,TRUE,"general";"via3",#N/A,TRUE,"general"}</definedName>
    <definedName name="mghm" localSheetId="12">{"via1",#N/A,TRUE,"general";"via2",#N/A,TRUE,"general";"via3",#N/A,TRUE,"general"}</definedName>
    <definedName name="mghm" localSheetId="1">{"via1",#N/A,TRUE,"general";"via2",#N/A,TRUE,"general";"via3",#N/A,TRUE,"general"}</definedName>
    <definedName name="mghm">{"via1",#N/A,TRUE,"general";"via2",#N/A,TRUE,"general";"via3",#N/A,TRUE,"general"}</definedName>
    <definedName name="ministerios">[4]Listado!$M$2:$M$15</definedName>
    <definedName name="mjmj" localSheetId="2">{"via1",#N/A,TRUE,"general";"via2",#N/A,TRUE,"general";"via3",#N/A,TRUE,"general"}</definedName>
    <definedName name="mjmj" localSheetId="0">{"via1",#N/A,TRUE,"general";"via2",#N/A,TRUE,"general";"via3",#N/A,TRUE,"general"}</definedName>
    <definedName name="mjmj" localSheetId="12">{"via1",#N/A,TRUE,"general";"via2",#N/A,TRUE,"general";"via3",#N/A,TRUE,"general"}</definedName>
    <definedName name="mjmj" localSheetId="1">{"via1",#N/A,TRUE,"general";"via2",#N/A,TRUE,"general";"via3",#N/A,TRUE,"general"}</definedName>
    <definedName name="mjmj">{"via1",#N/A,TRUE,"general";"via2",#N/A,TRUE,"general";"via3",#N/A,TRUE,"general"}</definedName>
    <definedName name="mjmjmn" localSheetId="2">{"via1",#N/A,TRUE,"general";"via2",#N/A,TRUE,"general";"via3",#N/A,TRUE,"general"}</definedName>
    <definedName name="mjmjmn" localSheetId="0">{"via1",#N/A,TRUE,"general";"via2",#N/A,TRUE,"general";"via3",#N/A,TRUE,"general"}</definedName>
    <definedName name="mjmjmn" localSheetId="12">{"via1",#N/A,TRUE,"general";"via2",#N/A,TRUE,"general";"via3",#N/A,TRUE,"general"}</definedName>
    <definedName name="mjmjmn" localSheetId="1">{"via1",#N/A,TRUE,"general";"via2",#N/A,TRUE,"general";"via3",#N/A,TRUE,"general"}</definedName>
    <definedName name="mjmjmn">{"via1",#N/A,TRUE,"general";"via2",#N/A,TRUE,"general";"via3",#N/A,TRUE,"general"}</definedName>
    <definedName name="mjnhgkio" localSheetId="2">{"via1",#N/A,TRUE,"general";"via2",#N/A,TRUE,"general";"via3",#N/A,TRUE,"general"}</definedName>
    <definedName name="mjnhgkio" localSheetId="0">{"via1",#N/A,TRUE,"general";"via2",#N/A,TRUE,"general";"via3",#N/A,TRUE,"general"}</definedName>
    <definedName name="mjnhgkio" localSheetId="12">{"via1",#N/A,TRUE,"general";"via2",#N/A,TRUE,"general";"via3",#N/A,TRUE,"general"}</definedName>
    <definedName name="mjnhgkio" localSheetId="1">{"via1",#N/A,TRUE,"general";"via2",#N/A,TRUE,"general";"via3",#N/A,TRUE,"general"}</definedName>
    <definedName name="mjnhgkio">{"via1",#N/A,TRUE,"general";"via2",#N/A,TRUE,"general";"via3",#N/A,TRUE,"general"}</definedName>
    <definedName name="mmjmjh" localSheetId="2">{"TAB1",#N/A,TRUE,"GENERAL";"TAB2",#N/A,TRUE,"GENERAL";"TAB3",#N/A,TRUE,"GENERAL";"TAB4",#N/A,TRUE,"GENERAL";"TAB5",#N/A,TRUE,"GENERAL"}</definedName>
    <definedName name="mmjmjh" localSheetId="0">{"TAB1",#N/A,TRUE,"GENERAL";"TAB2",#N/A,TRUE,"GENERAL";"TAB3",#N/A,TRUE,"GENERAL";"TAB4",#N/A,TRUE,"GENERAL";"TAB5",#N/A,TRUE,"GENERAL"}</definedName>
    <definedName name="mmjmjh" localSheetId="12">{"TAB1",#N/A,TRUE,"GENERAL";"TAB2",#N/A,TRUE,"GENERAL";"TAB3",#N/A,TRUE,"GENERAL";"TAB4",#N/A,TRUE,"GENERAL";"TAB5",#N/A,TRUE,"GENERAL"}</definedName>
    <definedName name="mmjmjh" localSheetId="1">{"TAB1",#N/A,TRUE,"GENERAL";"TAB2",#N/A,TRUE,"GENERAL";"TAB3",#N/A,TRUE,"GENERAL";"TAB4",#N/A,TRUE,"GENERAL";"TAB5",#N/A,TRUE,"GENERAL"}</definedName>
    <definedName name="mmjmjh">{"TAB1",#N/A,TRUE,"GENERAL";"TAB2",#N/A,TRUE,"GENERAL";"TAB3",#N/A,TRUE,"GENERAL";"TAB4",#N/A,TRUE,"GENERAL";"TAB5",#N/A,TRUE,"GENERAL"}</definedName>
    <definedName name="mmm" localSheetId="2">{"TAB1",#N/A,TRUE,"GENERAL";"TAB2",#N/A,TRUE,"GENERAL";"TAB3",#N/A,TRUE,"GENERAL";"TAB4",#N/A,TRUE,"GENERAL";"TAB5",#N/A,TRUE,"GENERAL"}</definedName>
    <definedName name="mmm" localSheetId="0">{"TAB1",#N/A,TRUE,"GENERAL";"TAB2",#N/A,TRUE,"GENERAL";"TAB3",#N/A,TRUE,"GENERAL";"TAB4",#N/A,TRUE,"GENERAL";"TAB5",#N/A,TRUE,"GENERAL"}</definedName>
    <definedName name="mmm" localSheetId="12">{"TAB1",#N/A,TRUE,"GENERAL";"TAB2",#N/A,TRUE,"GENERAL";"TAB3",#N/A,TRUE,"GENERAL";"TAB4",#N/A,TRUE,"GENERAL";"TAB5",#N/A,TRUE,"GENERAL"}</definedName>
    <definedName name="mmm" localSheetId="1">{"TAB1",#N/A,TRUE,"GENERAL";"TAB2",#N/A,TRUE,"GENERAL";"TAB3",#N/A,TRUE,"GENERAL";"TAB4",#N/A,TRUE,"GENERAL";"TAB5",#N/A,TRUE,"GENERAL"}</definedName>
    <definedName name="mmm">{"TAB1",#N/A,TRUE,"GENERAL";"TAB2",#N/A,TRUE,"GENERAL";"TAB3",#N/A,TRUE,"GENERAL";"TAB4",#N/A,TRUE,"GENERAL";"TAB5",#N/A,TRUE,"GENERAL"}</definedName>
    <definedName name="mmmh" localSheetId="2">{"via1",#N/A,TRUE,"general";"via2",#N/A,TRUE,"general";"via3",#N/A,TRUE,"general"}</definedName>
    <definedName name="mmmh" localSheetId="0">{"via1",#N/A,TRUE,"general";"via2",#N/A,TRUE,"general";"via3",#N/A,TRUE,"general"}</definedName>
    <definedName name="mmmh" localSheetId="12">{"via1",#N/A,TRUE,"general";"via2",#N/A,TRUE,"general";"via3",#N/A,TRUE,"general"}</definedName>
    <definedName name="mmmh" localSheetId="1">{"via1",#N/A,TRUE,"general";"via2",#N/A,TRUE,"general";"via3",#N/A,TRUE,"general"}</definedName>
    <definedName name="mmmh">{"via1",#N/A,TRUE,"general";"via2",#N/A,TRUE,"general";"via3",#N/A,TRUE,"general"}</definedName>
    <definedName name="mmmmmjyt" localSheetId="2">{"TAB1",#N/A,TRUE,"GENERAL";"TAB2",#N/A,TRUE,"GENERAL";"TAB3",#N/A,TRUE,"GENERAL";"TAB4",#N/A,TRUE,"GENERAL";"TAB5",#N/A,TRUE,"GENERAL"}</definedName>
    <definedName name="mmmmmjyt" localSheetId="0">{"TAB1",#N/A,TRUE,"GENERAL";"TAB2",#N/A,TRUE,"GENERAL";"TAB3",#N/A,TRUE,"GENERAL";"TAB4",#N/A,TRUE,"GENERAL";"TAB5",#N/A,TRUE,"GENERAL"}</definedName>
    <definedName name="mmmmmjyt" localSheetId="12">{"TAB1",#N/A,TRUE,"GENERAL";"TAB2",#N/A,TRUE,"GENERAL";"TAB3",#N/A,TRUE,"GENERAL";"TAB4",#N/A,TRUE,"GENERAL";"TAB5",#N/A,TRUE,"GENERAL"}</definedName>
    <definedName name="mmmmmjyt" localSheetId="1">{"TAB1",#N/A,TRUE,"GENERAL";"TAB2",#N/A,TRUE,"GENERAL";"TAB3",#N/A,TRUE,"GENERAL";"TAB4",#N/A,TRUE,"GENERAL";"TAB5",#N/A,TRUE,"GENERAL"}</definedName>
    <definedName name="mmmmmjyt">{"TAB1",#N/A,TRUE,"GENERAL";"TAB2",#N/A,TRUE,"GENERAL";"TAB3",#N/A,TRUE,"GENERAL";"TAB4",#N/A,TRUE,"GENERAL";"TAB5",#N/A,TRUE,"GENERAL"}</definedName>
    <definedName name="mmmmmmg" localSheetId="2">{"via1",#N/A,TRUE,"general";"via2",#N/A,TRUE,"general";"via3",#N/A,TRUE,"general"}</definedName>
    <definedName name="mmmmmmg" localSheetId="0">{"via1",#N/A,TRUE,"general";"via2",#N/A,TRUE,"general";"via3",#N/A,TRUE,"general"}</definedName>
    <definedName name="mmmmmmg" localSheetId="12">{"via1",#N/A,TRUE,"general";"via2",#N/A,TRUE,"general";"via3",#N/A,TRUE,"general"}</definedName>
    <definedName name="mmmmmmg" localSheetId="1">{"via1",#N/A,TRUE,"general";"via2",#N/A,TRUE,"general";"via3",#N/A,TRUE,"general"}</definedName>
    <definedName name="mmmmmmg">{"via1",#N/A,TRUE,"general";"via2",#N/A,TRUE,"general";"via3",#N/A,TRUE,"general"}</definedName>
    <definedName name="MN" localSheetId="2">{"via1",#N/A,TRUE,"general";"via2",#N/A,TRUE,"general";"via3",#N/A,TRUE,"general"}</definedName>
    <definedName name="MN" localSheetId="0">{"via1",#N/A,TRUE,"general";"via2",#N/A,TRUE,"general";"via3",#N/A,TRUE,"general"}</definedName>
    <definedName name="MN" localSheetId="12">{"via1",#N/A,TRUE,"general";"via2",#N/A,TRUE,"general";"via3",#N/A,TRUE,"general"}</definedName>
    <definedName name="MN" localSheetId="1">{"via1",#N/A,TRUE,"general";"via2",#N/A,TRUE,"general";"via3",#N/A,TRUE,"general"}</definedName>
    <definedName name="MN">{"via1",#N/A,TRUE,"general";"via2",#N/A,TRUE,"general";"via3",#N/A,TRUE,"general"}</definedName>
    <definedName name="Modf7" localSheetId="2">!#REF!</definedName>
    <definedName name="Modf7">!#REF!</definedName>
    <definedName name="MODIFICACION" localSheetId="2">!#REF!</definedName>
    <definedName name="MODIFICACION">!#REF!</definedName>
    <definedName name="MPsc" localSheetId="2">!#REF!</definedName>
    <definedName name="MPsc">!#REF!</definedName>
    <definedName name="MunicipioPrestacion" localSheetId="2">!#REF!</definedName>
    <definedName name="MunicipioPrestacion">!#REF!</definedName>
    <definedName name="N" localSheetId="2">!#REF!</definedName>
    <definedName name="N">!#REF!</definedName>
    <definedName name="N_metal" localSheetId="2">!#REF!</definedName>
    <definedName name="N_metal">!#REF!</definedName>
    <definedName name="NATURALEZA">[5]IMPACTOS!$D$3:$D$4</definedName>
    <definedName name="nbvnv" localSheetId="2">{"via1",#N/A,TRUE,"general";"via2",#N/A,TRUE,"general";"via3",#N/A,TRUE,"general"}</definedName>
    <definedName name="nbvnv" localSheetId="0">{"via1",#N/A,TRUE,"general";"via2",#N/A,TRUE,"general";"via3",#N/A,TRUE,"general"}</definedName>
    <definedName name="nbvnv" localSheetId="12">{"via1",#N/A,TRUE,"general";"via2",#N/A,TRUE,"general";"via3",#N/A,TRUE,"general"}</definedName>
    <definedName name="nbvnv" localSheetId="1">{"via1",#N/A,TRUE,"general";"via2",#N/A,TRUE,"general";"via3",#N/A,TRUE,"general"}</definedName>
    <definedName name="nbvnv">{"via1",#N/A,TRUE,"general";"via2",#N/A,TRUE,"general";"via3",#N/A,TRUE,"general"}</definedName>
    <definedName name="NDHS" localSheetId="2">{"TAB1",#N/A,TRUE,"GENERAL";"TAB2",#N/A,TRUE,"GENERAL";"TAB3",#N/A,TRUE,"GENERAL";"TAB4",#N/A,TRUE,"GENERAL";"TAB5",#N/A,TRUE,"GENERAL"}</definedName>
    <definedName name="NDHS" localSheetId="0">{"TAB1",#N/A,TRUE,"GENERAL";"TAB2",#N/A,TRUE,"GENERAL";"TAB3",#N/A,TRUE,"GENERAL";"TAB4",#N/A,TRUE,"GENERAL";"TAB5",#N/A,TRUE,"GENERAL"}</definedName>
    <definedName name="NDHS" localSheetId="12">{"TAB1",#N/A,TRUE,"GENERAL";"TAB2",#N/A,TRUE,"GENERAL";"TAB3",#N/A,TRUE,"GENERAL";"TAB4",#N/A,TRUE,"GENERAL";"TAB5",#N/A,TRUE,"GENERAL"}</definedName>
    <definedName name="NDHS" localSheetId="1">{"TAB1",#N/A,TRUE,"GENERAL";"TAB2",#N/A,TRUE,"GENERAL";"TAB3",#N/A,TRUE,"GENERAL";"TAB4",#N/A,TRUE,"GENERAL";"TAB5",#N/A,TRUE,"GENERAL"}</definedName>
    <definedName name="NDHS">{"TAB1",#N/A,TRUE,"GENERAL";"TAB2",#N/A,TRUE,"GENERAL";"TAB3",#N/A,TRUE,"GENERAL";"TAB4",#N/A,TRUE,"GENERAL";"TAB5",#N/A,TRUE,"GENERAL"}</definedName>
    <definedName name="nf" localSheetId="2">{"TAB1",#N/A,TRUE,"GENERAL";"TAB2",#N/A,TRUE,"GENERAL";"TAB3",#N/A,TRUE,"GENERAL";"TAB4",#N/A,TRUE,"GENERAL";"TAB5",#N/A,TRUE,"GENERAL"}</definedName>
    <definedName name="nf" localSheetId="0">{"TAB1",#N/A,TRUE,"GENERAL";"TAB2",#N/A,TRUE,"GENERAL";"TAB3",#N/A,TRUE,"GENERAL";"TAB4",#N/A,TRUE,"GENERAL";"TAB5",#N/A,TRUE,"GENERAL"}</definedName>
    <definedName name="nf" localSheetId="12">{"TAB1",#N/A,TRUE,"GENERAL";"TAB2",#N/A,TRUE,"GENERAL";"TAB3",#N/A,TRUE,"GENERAL";"TAB4",#N/A,TRUE,"GENERAL";"TAB5",#N/A,TRUE,"GENERAL"}</definedName>
    <definedName name="nf" localSheetId="1">{"TAB1",#N/A,TRUE,"GENERAL";"TAB2",#N/A,TRUE,"GENERAL";"TAB3",#N/A,TRUE,"GENERAL";"TAB4",#N/A,TRUE,"GENERAL";"TAB5",#N/A,TRUE,"GENERAL"}</definedName>
    <definedName name="nf">{"TAB1",#N/A,TRUE,"GENERAL";"TAB2",#N/A,TRUE,"GENERAL";"TAB3",#N/A,TRUE,"GENERAL";"TAB4",#N/A,TRUE,"GENERAL";"TAB5",#N/A,TRUE,"GENERAL"}</definedName>
    <definedName name="nfg" localSheetId="2">{"via1",#N/A,TRUE,"general";"via2",#N/A,TRUE,"general";"via3",#N/A,TRUE,"general"}</definedName>
    <definedName name="nfg" localSheetId="0">{"via1",#N/A,TRUE,"general";"via2",#N/A,TRUE,"general";"via3",#N/A,TRUE,"general"}</definedName>
    <definedName name="nfg" localSheetId="12">{"via1",#N/A,TRUE,"general";"via2",#N/A,TRUE,"general";"via3",#N/A,TRUE,"general"}</definedName>
    <definedName name="nfg" localSheetId="1">{"via1",#N/A,TRUE,"general";"via2",#N/A,TRUE,"general";"via3",#N/A,TRUE,"general"}</definedName>
    <definedName name="nfg">{"via1",#N/A,TRUE,"general";"via2",#N/A,TRUE,"general";"via3",#N/A,TRUE,"general"}</definedName>
    <definedName name="nfgn" localSheetId="2">{"via1",#N/A,TRUE,"general";"via2",#N/A,TRUE,"general";"via3",#N/A,TRUE,"general"}</definedName>
    <definedName name="nfgn" localSheetId="0">{"via1",#N/A,TRUE,"general";"via2",#N/A,TRUE,"general";"via3",#N/A,TRUE,"general"}</definedName>
    <definedName name="nfgn" localSheetId="12">{"via1",#N/A,TRUE,"general";"via2",#N/A,TRUE,"general";"via3",#N/A,TRUE,"general"}</definedName>
    <definedName name="nfgn" localSheetId="1">{"via1",#N/A,TRUE,"general";"via2",#N/A,TRUE,"general";"via3",#N/A,TRUE,"general"}</definedName>
    <definedName name="nfgn">{"via1",#N/A,TRUE,"general";"via2",#N/A,TRUE,"general";"via3",#N/A,TRUE,"general"}</definedName>
    <definedName name="ngdn" localSheetId="2">{"TAB1",#N/A,TRUE,"GENERAL";"TAB2",#N/A,TRUE,"GENERAL";"TAB3",#N/A,TRUE,"GENERAL";"TAB4",#N/A,TRUE,"GENERAL";"TAB5",#N/A,TRUE,"GENERAL"}</definedName>
    <definedName name="ngdn" localSheetId="0">{"TAB1",#N/A,TRUE,"GENERAL";"TAB2",#N/A,TRUE,"GENERAL";"TAB3",#N/A,TRUE,"GENERAL";"TAB4",#N/A,TRUE,"GENERAL";"TAB5",#N/A,TRUE,"GENERAL"}</definedName>
    <definedName name="ngdn" localSheetId="12">{"TAB1",#N/A,TRUE,"GENERAL";"TAB2",#N/A,TRUE,"GENERAL";"TAB3",#N/A,TRUE,"GENERAL";"TAB4",#N/A,TRUE,"GENERAL";"TAB5",#N/A,TRUE,"GENERAL"}</definedName>
    <definedName name="ngdn" localSheetId="1">{"TAB1",#N/A,TRUE,"GENERAL";"TAB2",#N/A,TRUE,"GENERAL";"TAB3",#N/A,TRUE,"GENERAL";"TAB4",#N/A,TRUE,"GENERAL";"TAB5",#N/A,TRUE,"GENERAL"}</definedName>
    <definedName name="ngdn">{"TAB1",#N/A,TRUE,"GENERAL";"TAB2",#N/A,TRUE,"GENERAL";"TAB3",#N/A,TRUE,"GENERAL";"TAB4",#N/A,TRUE,"GENERAL";"TAB5",#N/A,TRUE,"GENERAL"}</definedName>
    <definedName name="ngfh" localSheetId="2">{"via1",#N/A,TRUE,"general";"via2",#N/A,TRUE,"general";"via3",#N/A,TRUE,"general"}</definedName>
    <definedName name="ngfh" localSheetId="0">{"via1",#N/A,TRUE,"general";"via2",#N/A,TRUE,"general";"via3",#N/A,TRUE,"general"}</definedName>
    <definedName name="ngfh" localSheetId="12">{"via1",#N/A,TRUE,"general";"via2",#N/A,TRUE,"general";"via3",#N/A,TRUE,"general"}</definedName>
    <definedName name="ngfh" localSheetId="1">{"via1",#N/A,TRUE,"general";"via2",#N/A,TRUE,"general";"via3",#N/A,TRUE,"general"}</definedName>
    <definedName name="ngfh">{"via1",#N/A,TRUE,"general";"via2",#N/A,TRUE,"general";"via3",#N/A,TRUE,"general"}</definedName>
    <definedName name="nhn" localSheetId="2">{"via1",#N/A,TRUE,"general";"via2",#N/A,TRUE,"general";"via3",#N/A,TRUE,"general"}</definedName>
    <definedName name="nhn" localSheetId="0">{"via1",#N/A,TRUE,"general";"via2",#N/A,TRUE,"general";"via3",#N/A,TRUE,"general"}</definedName>
    <definedName name="nhn" localSheetId="12">{"via1",#N/A,TRUE,"general";"via2",#N/A,TRUE,"general";"via3",#N/A,TRUE,"general"}</definedName>
    <definedName name="nhn" localSheetId="1">{"via1",#N/A,TRUE,"general";"via2",#N/A,TRUE,"general";"via3",#N/A,TRUE,"general"}</definedName>
    <definedName name="nhn">{"via1",#N/A,TRUE,"general";"via2",#N/A,TRUE,"general";"via3",#N/A,TRUE,"general"}</definedName>
    <definedName name="nhncfgn" localSheetId="2">{"TAB1",#N/A,TRUE,"GENERAL";"TAB2",#N/A,TRUE,"GENERAL";"TAB3",#N/A,TRUE,"GENERAL";"TAB4",#N/A,TRUE,"GENERAL";"TAB5",#N/A,TRUE,"GENERAL"}</definedName>
    <definedName name="nhncfgn" localSheetId="0">{"TAB1",#N/A,TRUE,"GENERAL";"TAB2",#N/A,TRUE,"GENERAL";"TAB3",#N/A,TRUE,"GENERAL";"TAB4",#N/A,TRUE,"GENERAL";"TAB5",#N/A,TRUE,"GENERAL"}</definedName>
    <definedName name="nhncfgn" localSheetId="12">{"TAB1",#N/A,TRUE,"GENERAL";"TAB2",#N/A,TRUE,"GENERAL";"TAB3",#N/A,TRUE,"GENERAL";"TAB4",#N/A,TRUE,"GENERAL";"TAB5",#N/A,TRUE,"GENERAL"}</definedName>
    <definedName name="nhncfgn" localSheetId="1">{"TAB1",#N/A,TRUE,"GENERAL";"TAB2",#N/A,TRUE,"GENERAL";"TAB3",#N/A,TRUE,"GENERAL";"TAB4",#N/A,TRUE,"GENERAL";"TAB5",#N/A,TRUE,"GENERAL"}</definedName>
    <definedName name="nhncfgn">{"TAB1",#N/A,TRUE,"GENERAL";"TAB2",#N/A,TRUE,"GENERAL";"TAB3",#N/A,TRUE,"GENERAL";"TAB4",#N/A,TRUE,"GENERAL";"TAB5",#N/A,TRUE,"GENERAL"}</definedName>
    <definedName name="nhndr" localSheetId="2">{"via1",#N/A,TRUE,"general";"via2",#N/A,TRUE,"general";"via3",#N/A,TRUE,"general"}</definedName>
    <definedName name="nhndr" localSheetId="0">{"via1",#N/A,TRUE,"general";"via2",#N/A,TRUE,"general";"via3",#N/A,TRUE,"general"}</definedName>
    <definedName name="nhndr" localSheetId="12">{"via1",#N/A,TRUE,"general";"via2",#N/A,TRUE,"general";"via3",#N/A,TRUE,"general"}</definedName>
    <definedName name="nhndr" localSheetId="1">{"via1",#N/A,TRUE,"general";"via2",#N/A,TRUE,"general";"via3",#N/A,TRUE,"general"}</definedName>
    <definedName name="nhndr">{"via1",#N/A,TRUE,"general";"via2",#N/A,TRUE,"general";"via3",#N/A,TRUE,"general"}</definedName>
    <definedName name="NMH" localSheetId="2">!#REF!</definedName>
    <definedName name="NMH">!#REF!</definedName>
    <definedName name="nmmmm" localSheetId="2">{"via1",#N/A,TRUE,"general";"via2",#N/A,TRUE,"general";"via3",#N/A,TRUE,"general"}</definedName>
    <definedName name="nmmmm" localSheetId="0">{"via1",#N/A,TRUE,"general";"via2",#N/A,TRUE,"general";"via3",#N/A,TRUE,"general"}</definedName>
    <definedName name="nmmmm" localSheetId="12">{"via1",#N/A,TRUE,"general";"via2",#N/A,TRUE,"general";"via3",#N/A,TRUE,"general"}</definedName>
    <definedName name="nmmmm" localSheetId="1">{"via1",#N/A,TRUE,"general";"via2",#N/A,TRUE,"general";"via3",#N/A,TRUE,"general"}</definedName>
    <definedName name="nmmmm">{"via1",#N/A,TRUE,"general";"via2",#N/A,TRUE,"general";"via3",#N/A,TRUE,"general"}</definedName>
    <definedName name="NN" localSheetId="2">{"TAB1",#N/A,TRUE,"GENERAL";"TAB2",#N/A,TRUE,"GENERAL";"TAB3",#N/A,TRUE,"GENERAL";"TAB4",#N/A,TRUE,"GENERAL";"TAB5",#N/A,TRUE,"GENERAL"}</definedName>
    <definedName name="NN" localSheetId="0">{"TAB1",#N/A,TRUE,"GENERAL";"TAB2",#N/A,TRUE,"GENERAL";"TAB3",#N/A,TRUE,"GENERAL";"TAB4",#N/A,TRUE,"GENERAL";"TAB5",#N/A,TRUE,"GENERAL"}</definedName>
    <definedName name="NN" localSheetId="12">{"TAB1",#N/A,TRUE,"GENERAL";"TAB2",#N/A,TRUE,"GENERAL";"TAB3",#N/A,TRUE,"GENERAL";"TAB4",#N/A,TRUE,"GENERAL";"TAB5",#N/A,TRUE,"GENERAL"}</definedName>
    <definedName name="NN" localSheetId="1">{"TAB1",#N/A,TRUE,"GENERAL";"TAB2",#N/A,TRUE,"GENERAL";"TAB3",#N/A,TRUE,"GENERAL";"TAB4",#N/A,TRUE,"GENERAL";"TAB5",#N/A,TRUE,"GENERAL"}</definedName>
    <definedName name="NN">{"TAB1",#N/A,TRUE,"GENERAL";"TAB2",#N/A,TRUE,"GENERAL";"TAB3",#N/A,TRUE,"GENERAL";"TAB4",#N/A,TRUE,"GENERAL";"TAB5",#N/A,TRUE,"GENERAL"}</definedName>
    <definedName name="nndng" localSheetId="2">{"TAB1",#N/A,TRUE,"GENERAL";"TAB2",#N/A,TRUE,"GENERAL";"TAB3",#N/A,TRUE,"GENERAL";"TAB4",#N/A,TRUE,"GENERAL";"TAB5",#N/A,TRUE,"GENERAL"}</definedName>
    <definedName name="nndng" localSheetId="0">{"TAB1",#N/A,TRUE,"GENERAL";"TAB2",#N/A,TRUE,"GENERAL";"TAB3",#N/A,TRUE,"GENERAL";"TAB4",#N/A,TRUE,"GENERAL";"TAB5",#N/A,TRUE,"GENERAL"}</definedName>
    <definedName name="nndng" localSheetId="12">{"TAB1",#N/A,TRUE,"GENERAL";"TAB2",#N/A,TRUE,"GENERAL";"TAB3",#N/A,TRUE,"GENERAL";"TAB4",#N/A,TRUE,"GENERAL";"TAB5",#N/A,TRUE,"GENERAL"}</definedName>
    <definedName name="nndng" localSheetId="1">{"TAB1",#N/A,TRUE,"GENERAL";"TAB2",#N/A,TRUE,"GENERAL";"TAB3",#N/A,TRUE,"GENERAL";"TAB4",#N/A,TRUE,"GENERAL";"TAB5",#N/A,TRUE,"GENERAL"}</definedName>
    <definedName name="nndng">{"TAB1",#N/A,TRUE,"GENERAL";"TAB2",#N/A,TRUE,"GENERAL";"TAB3",#N/A,TRUE,"GENERAL";"TAB4",#N/A,TRUE,"GENERAL";"TAB5",#N/A,TRUE,"GENERAL"}</definedName>
    <definedName name="nnn" localSheetId="2">{"TAB1",#N/A,TRUE,"GENERAL";"TAB2",#N/A,TRUE,"GENERAL";"TAB3",#N/A,TRUE,"GENERAL";"TAB4",#N/A,TRUE,"GENERAL";"TAB5",#N/A,TRUE,"GENERAL"}</definedName>
    <definedName name="nnn" localSheetId="0">{"TAB1",#N/A,TRUE,"GENERAL";"TAB2",#N/A,TRUE,"GENERAL";"TAB3",#N/A,TRUE,"GENERAL";"TAB4",#N/A,TRUE,"GENERAL";"TAB5",#N/A,TRUE,"GENERAL"}</definedName>
    <definedName name="nnn" localSheetId="12">{"TAB1",#N/A,TRUE,"GENERAL";"TAB2",#N/A,TRUE,"GENERAL";"TAB3",#N/A,TRUE,"GENERAL";"TAB4",#N/A,TRUE,"GENERAL";"TAB5",#N/A,TRUE,"GENERAL"}</definedName>
    <definedName name="nnn" localSheetId="1">{"TAB1",#N/A,TRUE,"GENERAL";"TAB2",#N/A,TRUE,"GENERAL";"TAB3",#N/A,TRUE,"GENERAL";"TAB4",#N/A,TRUE,"GENERAL";"TAB5",#N/A,TRUE,"GENERAL"}</definedName>
    <definedName name="nnn">{"TAB1",#N/A,TRUE,"GENERAL";"TAB2",#N/A,TRUE,"GENERAL";"TAB3",#N/A,TRUE,"GENERAL";"TAB4",#N/A,TRUE,"GENERAL";"TAB5",#N/A,TRUE,"GENERAL"}</definedName>
    <definedName name="nnnhd" localSheetId="2">{"via1",#N/A,TRUE,"general";"via2",#N/A,TRUE,"general";"via3",#N/A,TRUE,"general"}</definedName>
    <definedName name="nnnhd" localSheetId="0">{"via1",#N/A,TRUE,"general";"via2",#N/A,TRUE,"general";"via3",#N/A,TRUE,"general"}</definedName>
    <definedName name="nnnhd" localSheetId="12">{"via1",#N/A,TRUE,"general";"via2",#N/A,TRUE,"general";"via3",#N/A,TRUE,"general"}</definedName>
    <definedName name="nnnhd" localSheetId="1">{"via1",#N/A,TRUE,"general";"via2",#N/A,TRUE,"general";"via3",#N/A,TRUE,"general"}</definedName>
    <definedName name="nnnhd">{"via1",#N/A,TRUE,"general";"via2",#N/A,TRUE,"general";"via3",#N/A,TRUE,"general"}</definedName>
    <definedName name="nnnnn" localSheetId="2">{"via1",#N/A,TRUE,"general";"via2",#N/A,TRUE,"general";"via3",#N/A,TRUE,"general"}</definedName>
    <definedName name="nnnnn" localSheetId="0">{"via1",#N/A,TRUE,"general";"via2",#N/A,TRUE,"general";"via3",#N/A,TRUE,"general"}</definedName>
    <definedName name="nnnnn" localSheetId="12">{"via1",#N/A,TRUE,"general";"via2",#N/A,TRUE,"general";"via3",#N/A,TRUE,"general"}</definedName>
    <definedName name="nnnnn" localSheetId="1">{"via1",#N/A,TRUE,"general";"via2",#N/A,TRUE,"general";"via3",#N/A,TRUE,"general"}</definedName>
    <definedName name="nnnnn">{"via1",#N/A,TRUE,"general";"via2",#N/A,TRUE,"general";"via3",#N/A,TRUE,"general"}</definedName>
    <definedName name="nnnnnd" localSheetId="2">{"TAB1",#N/A,TRUE,"GENERAL";"TAB2",#N/A,TRUE,"GENERAL";"TAB3",#N/A,TRUE,"GENERAL";"TAB4",#N/A,TRUE,"GENERAL";"TAB5",#N/A,TRUE,"GENERAL"}</definedName>
    <definedName name="nnnnnd" localSheetId="0">{"TAB1",#N/A,TRUE,"GENERAL";"TAB2",#N/A,TRUE,"GENERAL";"TAB3",#N/A,TRUE,"GENERAL";"TAB4",#N/A,TRUE,"GENERAL";"TAB5",#N/A,TRUE,"GENERAL"}</definedName>
    <definedName name="nnnnnd" localSheetId="12">{"TAB1",#N/A,TRUE,"GENERAL";"TAB2",#N/A,TRUE,"GENERAL";"TAB3",#N/A,TRUE,"GENERAL";"TAB4",#N/A,TRUE,"GENERAL";"TAB5",#N/A,TRUE,"GENERAL"}</definedName>
    <definedName name="nnnnnd" localSheetId="1">{"TAB1",#N/A,TRUE,"GENERAL";"TAB2",#N/A,TRUE,"GENERAL";"TAB3",#N/A,TRUE,"GENERAL";"TAB4",#N/A,TRUE,"GENERAL";"TAB5",#N/A,TRUE,"GENERAL"}</definedName>
    <definedName name="nnnnnd">{"TAB1",#N/A,TRUE,"GENERAL";"TAB2",#N/A,TRUE,"GENERAL";"TAB3",#N/A,TRUE,"GENERAL";"TAB4",#N/A,TRUE,"GENERAL";"TAB5",#N/A,TRUE,"GENERAL"}</definedName>
    <definedName name="nnnnnf" localSheetId="2">{"TAB1",#N/A,TRUE,"GENERAL";"TAB2",#N/A,TRUE,"GENERAL";"TAB3",#N/A,TRUE,"GENERAL";"TAB4",#N/A,TRUE,"GENERAL";"TAB5",#N/A,TRUE,"GENERAL"}</definedName>
    <definedName name="nnnnnf" localSheetId="0">{"TAB1",#N/A,TRUE,"GENERAL";"TAB2",#N/A,TRUE,"GENERAL";"TAB3",#N/A,TRUE,"GENERAL";"TAB4",#N/A,TRUE,"GENERAL";"TAB5",#N/A,TRUE,"GENERAL"}</definedName>
    <definedName name="nnnnnf" localSheetId="12">{"TAB1",#N/A,TRUE,"GENERAL";"TAB2",#N/A,TRUE,"GENERAL";"TAB3",#N/A,TRUE,"GENERAL";"TAB4",#N/A,TRUE,"GENERAL";"TAB5",#N/A,TRUE,"GENERAL"}</definedName>
    <definedName name="nnnnnf" localSheetId="1">{"TAB1",#N/A,TRUE,"GENERAL";"TAB2",#N/A,TRUE,"GENERAL";"TAB3",#N/A,TRUE,"GENERAL";"TAB4",#N/A,TRUE,"GENERAL";"TAB5",#N/A,TRUE,"GENERAL"}</definedName>
    <definedName name="nnnnnf">{"TAB1",#N/A,TRUE,"GENERAL";"TAB2",#N/A,TRUE,"GENERAL";"TAB3",#N/A,TRUE,"GENERAL";"TAB4",#N/A,TRUE,"GENERAL";"TAB5",#N/A,TRUE,"GENERAL"}</definedName>
    <definedName name="nnnnnh" localSheetId="2">{"via1",#N/A,TRUE,"general";"via2",#N/A,TRUE,"general";"via3",#N/A,TRUE,"general"}</definedName>
    <definedName name="nnnnnh" localSheetId="0">{"via1",#N/A,TRUE,"general";"via2",#N/A,TRUE,"general";"via3",#N/A,TRUE,"general"}</definedName>
    <definedName name="nnnnnh" localSheetId="12">{"via1",#N/A,TRUE,"general";"via2",#N/A,TRUE,"general";"via3",#N/A,TRUE,"general"}</definedName>
    <definedName name="nnnnnh" localSheetId="1">{"via1",#N/A,TRUE,"general";"via2",#N/A,TRUE,"general";"via3",#N/A,TRUE,"general"}</definedName>
    <definedName name="nnnnnh">{"via1",#N/A,TRUE,"general";"via2",#N/A,TRUE,"general";"via3",#N/A,TRUE,"general"}</definedName>
    <definedName name="Nombre" localSheetId="2">!#REF!</definedName>
    <definedName name="Nombre">!#REF!</definedName>
    <definedName name="NombrePrestador" localSheetId="2">!#REF!</definedName>
    <definedName name="NombrePrestador">!#REF!</definedName>
    <definedName name="NORTE_DE_SANTANDER" localSheetId="2">!#REF!</definedName>
    <definedName name="NORTE_DE_SANTANDER">!#REF!</definedName>
    <definedName name="NoSuscriptores" localSheetId="2">!#REF!</definedName>
    <definedName name="NoSuscriptores">!#REF!</definedName>
    <definedName name="nuevo" localSheetId="2">!#REF!</definedName>
    <definedName name="nuevo">!#REF!</definedName>
    <definedName name="nxn" localSheetId="2">{"via1",#N/A,TRUE,"general";"via2",#N/A,TRUE,"general";"via3",#N/A,TRUE,"general"}</definedName>
    <definedName name="nxn" localSheetId="0">{"via1",#N/A,TRUE,"general";"via2",#N/A,TRUE,"general";"via3",#N/A,TRUE,"general"}</definedName>
    <definedName name="nxn" localSheetId="12">{"via1",#N/A,TRUE,"general";"via2",#N/A,TRUE,"general";"via3",#N/A,TRUE,"general"}</definedName>
    <definedName name="nxn" localSheetId="1">{"via1",#N/A,TRUE,"general";"via2",#N/A,TRUE,"general";"via3",#N/A,TRUE,"general"}</definedName>
    <definedName name="nxn">{"via1",#N/A,TRUE,"general";"via2",#N/A,TRUE,"general";"via3",#N/A,TRUE,"general"}</definedName>
    <definedName name="Ñ" localSheetId="2">!#REF!</definedName>
    <definedName name="Ñ">!#REF!</definedName>
    <definedName name="ÑÑ" localSheetId="2">!#REF!</definedName>
    <definedName name="ÑÑ">!#REF!</definedName>
    <definedName name="ñpñpñ" localSheetId="2">{"via1",#N/A,TRUE,"general";"via2",#N/A,TRUE,"general";"via3",#N/A,TRUE,"general"}</definedName>
    <definedName name="ñpñpñ" localSheetId="0">{"via1",#N/A,TRUE,"general";"via2",#N/A,TRUE,"general";"via3",#N/A,TRUE,"general"}</definedName>
    <definedName name="ñpñpñ" localSheetId="12">{"via1",#N/A,TRUE,"general";"via2",#N/A,TRUE,"general";"via3",#N/A,TRUE,"general"}</definedName>
    <definedName name="ñpñpñ" localSheetId="1">{"via1",#N/A,TRUE,"general";"via2",#N/A,TRUE,"general";"via3",#N/A,TRUE,"general"}</definedName>
    <definedName name="ñpñpñ">{"via1",#N/A,TRUE,"general";"via2",#N/A,TRUE,"general";"via3",#N/A,TRUE,"general"}</definedName>
    <definedName name="o9o9" localSheetId="2">{"via1",#N/A,TRUE,"general";"via2",#N/A,TRUE,"general";"via3",#N/A,TRUE,"general"}</definedName>
    <definedName name="o9o9" localSheetId="0">{"via1",#N/A,TRUE,"general";"via2",#N/A,TRUE,"general";"via3",#N/A,TRUE,"general"}</definedName>
    <definedName name="o9o9" localSheetId="12">{"via1",#N/A,TRUE,"general";"via2",#N/A,TRUE,"general";"via3",#N/A,TRUE,"general"}</definedName>
    <definedName name="o9o9" localSheetId="1">{"via1",#N/A,TRUE,"general";"via2",#N/A,TRUE,"general";"via3",#N/A,TRUE,"general"}</definedName>
    <definedName name="o9o9">{"via1",#N/A,TRUE,"general";"via2",#N/A,TRUE,"general";"via3",#N/A,TRUE,"general"}</definedName>
    <definedName name="objetivospolítica">[4]Objetivos_de_Política!$B$2:$B$214</definedName>
    <definedName name="Objeto" localSheetId="2">!#REF!</definedName>
    <definedName name="Objeto">!#REF!</definedName>
    <definedName name="oiret" localSheetId="2">{"TAB1",#N/A,TRUE,"GENERAL";"TAB2",#N/A,TRUE,"GENERAL";"TAB3",#N/A,TRUE,"GENERAL";"TAB4",#N/A,TRUE,"GENERAL";"TAB5",#N/A,TRUE,"GENERAL"}</definedName>
    <definedName name="oiret" localSheetId="0">{"TAB1",#N/A,TRUE,"GENERAL";"TAB2",#N/A,TRUE,"GENERAL";"TAB3",#N/A,TRUE,"GENERAL";"TAB4",#N/A,TRUE,"GENERAL";"TAB5",#N/A,TRUE,"GENERAL"}</definedName>
    <definedName name="oiret" localSheetId="12">{"TAB1",#N/A,TRUE,"GENERAL";"TAB2",#N/A,TRUE,"GENERAL";"TAB3",#N/A,TRUE,"GENERAL";"TAB4",#N/A,TRUE,"GENERAL";"TAB5",#N/A,TRUE,"GENERAL"}</definedName>
    <definedName name="oiret" localSheetId="1">{"TAB1",#N/A,TRUE,"GENERAL";"TAB2",#N/A,TRUE,"GENERAL";"TAB3",#N/A,TRUE,"GENERAL";"TAB4",#N/A,TRUE,"GENERAL";"TAB5",#N/A,TRUE,"GENERAL"}</definedName>
    <definedName name="oiret">{"TAB1",#N/A,TRUE,"GENERAL";"TAB2",#N/A,TRUE,"GENERAL";"TAB3",#N/A,TRUE,"GENERAL";"TAB4",#N/A,TRUE,"GENERAL";"TAB5",#N/A,TRUE,"GENERAL"}</definedName>
    <definedName name="oirgrth" localSheetId="2">{"TAB1",#N/A,TRUE,"GENERAL";"TAB2",#N/A,TRUE,"GENERAL";"TAB3",#N/A,TRUE,"GENERAL";"TAB4",#N/A,TRUE,"GENERAL";"TAB5",#N/A,TRUE,"GENERAL"}</definedName>
    <definedName name="oirgrth" localSheetId="0">{"TAB1",#N/A,TRUE,"GENERAL";"TAB2",#N/A,TRUE,"GENERAL";"TAB3",#N/A,TRUE,"GENERAL";"TAB4",#N/A,TRUE,"GENERAL";"TAB5",#N/A,TRUE,"GENERAL"}</definedName>
    <definedName name="oirgrth" localSheetId="12">{"TAB1",#N/A,TRUE,"GENERAL";"TAB2",#N/A,TRUE,"GENERAL";"TAB3",#N/A,TRUE,"GENERAL";"TAB4",#N/A,TRUE,"GENERAL";"TAB5",#N/A,TRUE,"GENERAL"}</definedName>
    <definedName name="oirgrth" localSheetId="1">{"TAB1",#N/A,TRUE,"GENERAL";"TAB2",#N/A,TRUE,"GENERAL";"TAB3",#N/A,TRUE,"GENERAL";"TAB4",#N/A,TRUE,"GENERAL";"TAB5",#N/A,TRUE,"GENERAL"}</definedName>
    <definedName name="oirgrth">{"TAB1",#N/A,TRUE,"GENERAL";"TAB2",#N/A,TRUE,"GENERAL";"TAB3",#N/A,TRUE,"GENERAL";"TAB4",#N/A,TRUE,"GENERAL";"TAB5",#N/A,TRUE,"GENERAL"}</definedName>
    <definedName name="OIUOIU" localSheetId="2">{"via1",#N/A,TRUE,"general";"via2",#N/A,TRUE,"general";"via3",#N/A,TRUE,"general"}</definedName>
    <definedName name="OIUOIU" localSheetId="0">{"via1",#N/A,TRUE,"general";"via2",#N/A,TRUE,"general";"via3",#N/A,TRUE,"general"}</definedName>
    <definedName name="OIUOIU" localSheetId="12">{"via1",#N/A,TRUE,"general";"via2",#N/A,TRUE,"general";"via3",#N/A,TRUE,"general"}</definedName>
    <definedName name="OIUOIU" localSheetId="1">{"via1",#N/A,TRUE,"general";"via2",#N/A,TRUE,"general";"via3",#N/A,TRUE,"general"}</definedName>
    <definedName name="OIUOIU">{"via1",#N/A,TRUE,"general";"via2",#N/A,TRUE,"general";"via3",#N/A,TRUE,"general"}</definedName>
    <definedName name="ooo" localSheetId="2">{"via1",#N/A,TRUE,"general";"via2",#N/A,TRUE,"general";"via3",#N/A,TRUE,"general"}</definedName>
    <definedName name="ooo" localSheetId="0">{"via1",#N/A,TRUE,"general";"via2",#N/A,TRUE,"general";"via3",#N/A,TRUE,"general"}</definedName>
    <definedName name="ooo" localSheetId="12">{"via1",#N/A,TRUE,"general";"via2",#N/A,TRUE,"general";"via3",#N/A,TRUE,"general"}</definedName>
    <definedName name="ooo" localSheetId="1">{"via1",#N/A,TRUE,"general";"via2",#N/A,TRUE,"general";"via3",#N/A,TRUE,"general"}</definedName>
    <definedName name="ooo">{"via1",#N/A,TRUE,"general";"via2",#N/A,TRUE,"general";"via3",#N/A,TRUE,"general"}</definedName>
    <definedName name="ooooiii" localSheetId="2">{"TAB1",#N/A,TRUE,"GENERAL";"TAB2",#N/A,TRUE,"GENERAL";"TAB3",#N/A,TRUE,"GENERAL";"TAB4",#N/A,TRUE,"GENERAL";"TAB5",#N/A,TRUE,"GENERAL"}</definedName>
    <definedName name="ooooiii" localSheetId="0">{"TAB1",#N/A,TRUE,"GENERAL";"TAB2",#N/A,TRUE,"GENERAL";"TAB3",#N/A,TRUE,"GENERAL";"TAB4",#N/A,TRUE,"GENERAL";"TAB5",#N/A,TRUE,"GENERAL"}</definedName>
    <definedName name="ooooiii" localSheetId="12">{"TAB1",#N/A,TRUE,"GENERAL";"TAB2",#N/A,TRUE,"GENERAL";"TAB3",#N/A,TRUE,"GENERAL";"TAB4",#N/A,TRUE,"GENERAL";"TAB5",#N/A,TRUE,"GENERAL"}</definedName>
    <definedName name="ooooiii" localSheetId="1">{"TAB1",#N/A,TRUE,"GENERAL";"TAB2",#N/A,TRUE,"GENERAL";"TAB3",#N/A,TRUE,"GENERAL";"TAB4",#N/A,TRUE,"GENERAL";"TAB5",#N/A,TRUE,"GENERAL"}</definedName>
    <definedName name="ooooiii">{"TAB1",#N/A,TRUE,"GENERAL";"TAB2",#N/A,TRUE,"GENERAL";"TAB3",#N/A,TRUE,"GENERAL";"TAB4",#N/A,TRUE,"GENERAL";"TAB5",#N/A,TRUE,"GENERAL"}</definedName>
    <definedName name="oooos" localSheetId="2">{"via1",#N/A,TRUE,"general";"via2",#N/A,TRUE,"general";"via3",#N/A,TRUE,"general"}</definedName>
    <definedName name="oooos" localSheetId="0">{"via1",#N/A,TRUE,"general";"via2",#N/A,TRUE,"general";"via3",#N/A,TRUE,"general"}</definedName>
    <definedName name="oooos" localSheetId="12">{"via1",#N/A,TRUE,"general";"via2",#N/A,TRUE,"general";"via3",#N/A,TRUE,"general"}</definedName>
    <definedName name="oooos" localSheetId="1">{"via1",#N/A,TRUE,"general";"via2",#N/A,TRUE,"general";"via3",#N/A,TRUE,"general"}</definedName>
    <definedName name="oooos">{"via1",#N/A,TRUE,"general";"via2",#N/A,TRUE,"general";"via3",#N/A,TRUE,"general"}</definedName>
    <definedName name="OSCAR" localSheetId="2">!#REF!</definedName>
    <definedName name="OSCAR">!#REF!</definedName>
    <definedName name="otros" localSheetId="2">!#REF!</definedName>
    <definedName name="otros">!#REF!</definedName>
    <definedName name="p" localSheetId="2">!#REF!</definedName>
    <definedName name="p">!#REF!</definedName>
    <definedName name="p0p0" localSheetId="2">{"via1",#N/A,TRUE,"general";"via2",#N/A,TRUE,"general";"via3",#N/A,TRUE,"general"}</definedName>
    <definedName name="p0p0" localSheetId="0">{"via1",#N/A,TRUE,"general";"via2",#N/A,TRUE,"general";"via3",#N/A,TRUE,"general"}</definedName>
    <definedName name="p0p0" localSheetId="12">{"via1",#N/A,TRUE,"general";"via2",#N/A,TRUE,"general";"via3",#N/A,TRUE,"general"}</definedName>
    <definedName name="p0p0" localSheetId="1">{"via1",#N/A,TRUE,"general";"via2",#N/A,TRUE,"general";"via3",#N/A,TRUE,"general"}</definedName>
    <definedName name="p0p0">{"via1",#N/A,TRUE,"general";"via2",#N/A,TRUE,"general";"via3",#N/A,TRUE,"general"}</definedName>
    <definedName name="PALERO" localSheetId="2">!#REF!</definedName>
    <definedName name="PALERO">!#REF!</definedName>
    <definedName name="Pant_NC" localSheetId="2">!#REF!</definedName>
    <definedName name="Pant_NC">!#REF!</definedName>
    <definedName name="PEDR">[2]materiales!$A$7:$A$1317</definedName>
    <definedName name="PEDRO">[2]otros!$A$6:$A$1235</definedName>
    <definedName name="PERIODICIDAD">[5]IMPACTOS!$K$3:$K$5</definedName>
    <definedName name="PERSISTENCIA">[5]IMPACTOS!$F$3:$F$6</definedName>
    <definedName name="pg">'[12]Presupuesto vivienda'!$J$14</definedName>
    <definedName name="PIEDRA" localSheetId="2">!#REF!</definedName>
    <definedName name="PIEDRA">!#REF!</definedName>
    <definedName name="PKHK" localSheetId="2">{"TAB1",#N/A,TRUE,"GENERAL";"TAB2",#N/A,TRUE,"GENERAL";"TAB3",#N/A,TRUE,"GENERAL";"TAB4",#N/A,TRUE,"GENERAL";"TAB5",#N/A,TRUE,"GENERAL"}</definedName>
    <definedName name="PKHK" localSheetId="0">{"TAB1",#N/A,TRUE,"GENERAL";"TAB2",#N/A,TRUE,"GENERAL";"TAB3",#N/A,TRUE,"GENERAL";"TAB4",#N/A,TRUE,"GENERAL";"TAB5",#N/A,TRUE,"GENERAL"}</definedName>
    <definedName name="PKHK" localSheetId="12">{"TAB1",#N/A,TRUE,"GENERAL";"TAB2",#N/A,TRUE,"GENERAL";"TAB3",#N/A,TRUE,"GENERAL";"TAB4",#N/A,TRUE,"GENERAL";"TAB5",#N/A,TRUE,"GENERAL"}</definedName>
    <definedName name="PKHK" localSheetId="1">{"TAB1",#N/A,TRUE,"GENERAL";"TAB2",#N/A,TRUE,"GENERAL";"TAB3",#N/A,TRUE,"GENERAL";"TAB4",#N/A,TRUE,"GENERAL";"TAB5",#N/A,TRUE,"GENERAL"}</definedName>
    <definedName name="PKHK">{"TAB1",#N/A,TRUE,"GENERAL";"TAB2",#N/A,TRUE,"GENERAL";"TAB3",#N/A,TRUE,"GENERAL";"TAB4",#N/A,TRUE,"GENERAL";"TAB5",#N/A,TRUE,"GENERAL"}</definedName>
    <definedName name="pkj" localSheetId="2">{"TAB1",#N/A,TRUE,"GENERAL";"TAB2",#N/A,TRUE,"GENERAL";"TAB3",#N/A,TRUE,"GENERAL";"TAB4",#N/A,TRUE,"GENERAL";"TAB5",#N/A,TRUE,"GENERAL"}</definedName>
    <definedName name="pkj" localSheetId="0">{"TAB1",#N/A,TRUE,"GENERAL";"TAB2",#N/A,TRUE,"GENERAL";"TAB3",#N/A,TRUE,"GENERAL";"TAB4",#N/A,TRUE,"GENERAL";"TAB5",#N/A,TRUE,"GENERAL"}</definedName>
    <definedName name="pkj" localSheetId="12">{"TAB1",#N/A,TRUE,"GENERAL";"TAB2",#N/A,TRUE,"GENERAL";"TAB3",#N/A,TRUE,"GENERAL";"TAB4",#N/A,TRUE,"GENERAL";"TAB5",#N/A,TRUE,"GENERAL"}</definedName>
    <definedName name="pkj" localSheetId="1">{"TAB1",#N/A,TRUE,"GENERAL";"TAB2",#N/A,TRUE,"GENERAL";"TAB3",#N/A,TRUE,"GENERAL";"TAB4",#N/A,TRUE,"GENERAL";"TAB5",#N/A,TRUE,"GENERAL"}</definedName>
    <definedName name="pkj">{"TAB1",#N/A,TRUE,"GENERAL";"TAB2",#N/A,TRUE,"GENERAL";"TAB3",#N/A,TRUE,"GENERAL";"TAB4",#N/A,TRUE,"GENERAL";"TAB5",#N/A,TRUE,"GENERAL"}</definedName>
    <definedName name="PLAD" localSheetId="2">{"TAB1",#N/A,TRUE,"GENERAL";"TAB2",#N/A,TRUE,"GENERAL";"TAB3",#N/A,TRUE,"GENERAL";"TAB4",#N/A,TRUE,"GENERAL";"TAB5",#N/A,TRUE,"GENERAL"}</definedName>
    <definedName name="PLAD" localSheetId="0">{"TAB1",#N/A,TRUE,"GENERAL";"TAB2",#N/A,TRUE,"GENERAL";"TAB3",#N/A,TRUE,"GENERAL";"TAB4",#N/A,TRUE,"GENERAL";"TAB5",#N/A,TRUE,"GENERAL"}</definedName>
    <definedName name="PLAD" localSheetId="12">{"TAB1",#N/A,TRUE,"GENERAL";"TAB2",#N/A,TRUE,"GENERAL";"TAB3",#N/A,TRUE,"GENERAL";"TAB4",#N/A,TRUE,"GENERAL";"TAB5",#N/A,TRUE,"GENERAL"}</definedName>
    <definedName name="PLAD" localSheetId="1">{"TAB1",#N/A,TRUE,"GENERAL";"TAB2",#N/A,TRUE,"GENERAL";"TAB3",#N/A,TRUE,"GENERAL";"TAB4",#N/A,TRUE,"GENERAL";"TAB5",#N/A,TRUE,"GENERAL"}</definedName>
    <definedName name="PLAD">{"TAB1",#N/A,TRUE,"GENERAL";"TAB2",#N/A,TRUE,"GENERAL";"TAB3",#N/A,TRUE,"GENERAL";"TAB4",#N/A,TRUE,"GENERAL";"TAB5",#N/A,TRUE,"GENERAL"}</definedName>
    <definedName name="Plazo" localSheetId="2">!#REF!</definedName>
    <definedName name="Plazo">!#REF!</definedName>
    <definedName name="PlazoAIU" localSheetId="2">!#REF!</definedName>
    <definedName name="PlazoAIU">!#REF!</definedName>
    <definedName name="PLPLUNN" localSheetId="2">{"TAB1",#N/A,TRUE,"GENERAL";"TAB2",#N/A,TRUE,"GENERAL";"TAB3",#N/A,TRUE,"GENERAL";"TAB4",#N/A,TRUE,"GENERAL";"TAB5",#N/A,TRUE,"GENERAL"}</definedName>
    <definedName name="PLPLUNN" localSheetId="0">{"TAB1",#N/A,TRUE,"GENERAL";"TAB2",#N/A,TRUE,"GENERAL";"TAB3",#N/A,TRUE,"GENERAL";"TAB4",#N/A,TRUE,"GENERAL";"TAB5",#N/A,TRUE,"GENERAL"}</definedName>
    <definedName name="PLPLUNN" localSheetId="12">{"TAB1",#N/A,TRUE,"GENERAL";"TAB2",#N/A,TRUE,"GENERAL";"TAB3",#N/A,TRUE,"GENERAL";"TAB4",#N/A,TRUE,"GENERAL";"TAB5",#N/A,TRUE,"GENERAL"}</definedName>
    <definedName name="PLPLUNN" localSheetId="1">{"TAB1",#N/A,TRUE,"GENERAL";"TAB2",#N/A,TRUE,"GENERAL";"TAB3",#N/A,TRUE,"GENERAL";"TAB4",#N/A,TRUE,"GENERAL";"TAB5",#N/A,TRUE,"GENERAL"}</definedName>
    <definedName name="PLPLUNN">{"TAB1",#N/A,TRUE,"GENERAL";"TAB2",#N/A,TRUE,"GENERAL";"TAB3",#N/A,TRUE,"GENERAL";"TAB4",#N/A,TRUE,"GENERAL";"TAB5",#N/A,TRUE,"GENERAL"}</definedName>
    <definedName name="pma">[12]MPMA!$F$33</definedName>
    <definedName name="poblado">[3]Listado!$G$2:$G$8</definedName>
    <definedName name="POIUP" localSheetId="2">{"via1",#N/A,TRUE,"general";"via2",#N/A,TRUE,"general";"via3",#N/A,TRUE,"general"}</definedName>
    <definedName name="POIUP" localSheetId="0">{"via1",#N/A,TRUE,"general";"via2",#N/A,TRUE,"general";"via3",#N/A,TRUE,"general"}</definedName>
    <definedName name="POIUP" localSheetId="12">{"via1",#N/A,TRUE,"general";"via2",#N/A,TRUE,"general";"via3",#N/A,TRUE,"general"}</definedName>
    <definedName name="POIUP" localSheetId="1">{"via1",#N/A,TRUE,"general";"via2",#N/A,TRUE,"general";"via3",#N/A,TRUE,"general"}</definedName>
    <definedName name="POIUP">{"via1",#N/A,TRUE,"general";"via2",#N/A,TRUE,"general";"via3",#N/A,TRUE,"general"}</definedName>
    <definedName name="popop" localSheetId="2">{"via1",#N/A,TRUE,"general";"via2",#N/A,TRUE,"general";"via3",#N/A,TRUE,"general"}</definedName>
    <definedName name="popop" localSheetId="0">{"via1",#N/A,TRUE,"general";"via2",#N/A,TRUE,"general";"via3",#N/A,TRUE,"general"}</definedName>
    <definedName name="popop" localSheetId="12">{"via1",#N/A,TRUE,"general";"via2",#N/A,TRUE,"general";"via3",#N/A,TRUE,"general"}</definedName>
    <definedName name="popop" localSheetId="1">{"via1",#N/A,TRUE,"general";"via2",#N/A,TRUE,"general";"via3",#N/A,TRUE,"general"}</definedName>
    <definedName name="popop">{"via1",#N/A,TRUE,"general";"via2",#N/A,TRUE,"general";"via3",#N/A,TRUE,"general"}</definedName>
    <definedName name="popp" localSheetId="2">{"via1",#N/A,TRUE,"general";"via2",#N/A,TRUE,"general";"via3",#N/A,TRUE,"general"}</definedName>
    <definedName name="popp" localSheetId="0">{"via1",#N/A,TRUE,"general";"via2",#N/A,TRUE,"general";"via3",#N/A,TRUE,"general"}</definedName>
    <definedName name="popp" localSheetId="12">{"via1",#N/A,TRUE,"general";"via2",#N/A,TRUE,"general";"via3",#N/A,TRUE,"general"}</definedName>
    <definedName name="popp" localSheetId="1">{"via1",#N/A,TRUE,"general";"via2",#N/A,TRUE,"general";"via3",#N/A,TRUE,"general"}</definedName>
    <definedName name="popp">{"via1",#N/A,TRUE,"general";"via2",#N/A,TRUE,"general";"via3",#N/A,TRUE,"general"}</definedName>
    <definedName name="popvds" localSheetId="2">{"TAB1",#N/A,TRUE,"GENERAL";"TAB2",#N/A,TRUE,"GENERAL";"TAB3",#N/A,TRUE,"GENERAL";"TAB4",#N/A,TRUE,"GENERAL";"TAB5",#N/A,TRUE,"GENERAL"}</definedName>
    <definedName name="popvds" localSheetId="0">{"TAB1",#N/A,TRUE,"GENERAL";"TAB2",#N/A,TRUE,"GENERAL";"TAB3",#N/A,TRUE,"GENERAL";"TAB4",#N/A,TRUE,"GENERAL";"TAB5",#N/A,TRUE,"GENERAL"}</definedName>
    <definedName name="popvds" localSheetId="12">{"TAB1",#N/A,TRUE,"GENERAL";"TAB2",#N/A,TRUE,"GENERAL";"TAB3",#N/A,TRUE,"GENERAL";"TAB4",#N/A,TRUE,"GENERAL";"TAB5",#N/A,TRUE,"GENERAL"}</definedName>
    <definedName name="popvds" localSheetId="1">{"TAB1",#N/A,TRUE,"GENERAL";"TAB2",#N/A,TRUE,"GENERAL";"TAB3",#N/A,TRUE,"GENERAL";"TAB4",#N/A,TRUE,"GENERAL";"TAB5",#N/A,TRUE,"GENERAL"}</definedName>
    <definedName name="popvds">{"TAB1",#N/A,TRUE,"GENERAL";"TAB2",#N/A,TRUE,"GENERAL";"TAB3",#N/A,TRUE,"GENERAL";"TAB4",#N/A,TRUE,"GENERAL";"TAB5",#N/A,TRUE,"GENERAL"}</definedName>
    <definedName name="PORCE" localSheetId="2">!#REF!</definedName>
    <definedName name="PORCE">!#REF!</definedName>
    <definedName name="porcentaje" localSheetId="2">!#REF!</definedName>
    <definedName name="porcentaje">!#REF!</definedName>
    <definedName name="pouig" localSheetId="2">{"via1",#N/A,TRUE,"general";"via2",#N/A,TRUE,"general";"via3",#N/A,TRUE,"general"}</definedName>
    <definedName name="pouig" localSheetId="0">{"via1",#N/A,TRUE,"general";"via2",#N/A,TRUE,"general";"via3",#N/A,TRUE,"general"}</definedName>
    <definedName name="pouig" localSheetId="12">{"via1",#N/A,TRUE,"general";"via2",#N/A,TRUE,"general";"via3",#N/A,TRUE,"general"}</definedName>
    <definedName name="pouig" localSheetId="1">{"via1",#N/A,TRUE,"general";"via2",#N/A,TRUE,"general";"via3",#N/A,TRUE,"general"}</definedName>
    <definedName name="pouig">{"via1",#N/A,TRUE,"general";"via2",#N/A,TRUE,"general";"via3",#N/A,TRUE,"general"}</definedName>
    <definedName name="ppppp9" localSheetId="2">{"via1",#N/A,TRUE,"general";"via2",#N/A,TRUE,"general";"via3",#N/A,TRUE,"general"}</definedName>
    <definedName name="ppppp9" localSheetId="0">{"via1",#N/A,TRUE,"general";"via2",#N/A,TRUE,"general";"via3",#N/A,TRUE,"general"}</definedName>
    <definedName name="ppppp9" localSheetId="12">{"via1",#N/A,TRUE,"general";"via2",#N/A,TRUE,"general";"via3",#N/A,TRUE,"general"}</definedName>
    <definedName name="ppppp9" localSheetId="1">{"via1",#N/A,TRUE,"general";"via2",#N/A,TRUE,"general";"via3",#N/A,TRUE,"general"}</definedName>
    <definedName name="ppppp9">{"via1",#N/A,TRUE,"general";"via2",#N/A,TRUE,"general";"via3",#N/A,TRUE,"general"}</definedName>
    <definedName name="pppppd" localSheetId="2">{"TAB1",#N/A,TRUE,"GENERAL";"TAB2",#N/A,TRUE,"GENERAL";"TAB3",#N/A,TRUE,"GENERAL";"TAB4",#N/A,TRUE,"GENERAL";"TAB5",#N/A,TRUE,"GENERAL"}</definedName>
    <definedName name="pppppd" localSheetId="0">{"TAB1",#N/A,TRUE,"GENERAL";"TAB2",#N/A,TRUE,"GENERAL";"TAB3",#N/A,TRUE,"GENERAL";"TAB4",#N/A,TRUE,"GENERAL";"TAB5",#N/A,TRUE,"GENERAL"}</definedName>
    <definedName name="pppppd" localSheetId="12">{"TAB1",#N/A,TRUE,"GENERAL";"TAB2",#N/A,TRUE,"GENERAL";"TAB3",#N/A,TRUE,"GENERAL";"TAB4",#N/A,TRUE,"GENERAL";"TAB5",#N/A,TRUE,"GENERAL"}</definedName>
    <definedName name="pppppd" localSheetId="1">{"TAB1",#N/A,TRUE,"GENERAL";"TAB2",#N/A,TRUE,"GENERAL";"TAB3",#N/A,TRUE,"GENERAL";"TAB4",#N/A,TRUE,"GENERAL";"TAB5",#N/A,TRUE,"GENERAL"}</definedName>
    <definedName name="pppppd">{"TAB1",#N/A,TRUE,"GENERAL";"TAB2",#N/A,TRUE,"GENERAL";"TAB3",#N/A,TRUE,"GENERAL";"TAB4",#N/A,TRUE,"GENERAL";"TAB5",#N/A,TRUE,"GENERAL"}</definedName>
    <definedName name="pqroj" localSheetId="2">{"via1",#N/A,TRUE,"general";"via2",#N/A,TRUE,"general";"via3",#N/A,TRUE,"general"}</definedName>
    <definedName name="pqroj" localSheetId="0">{"via1",#N/A,TRUE,"general";"via2",#N/A,TRUE,"general";"via3",#N/A,TRUE,"general"}</definedName>
    <definedName name="pqroj" localSheetId="12">{"via1",#N/A,TRUE,"general";"via2",#N/A,TRUE,"general";"via3",#N/A,TRUE,"general"}</definedName>
    <definedName name="pqroj" localSheetId="1">{"via1",#N/A,TRUE,"general";"via2",#N/A,TRUE,"general";"via3",#N/A,TRUE,"general"}</definedName>
    <definedName name="pqroj">{"via1",#N/A,TRUE,"general";"via2",#N/A,TRUE,"general";"via3",#N/A,TRUE,"general"}</definedName>
    <definedName name="PRE" localSheetId="2">!#REF!</definedName>
    <definedName name="PRE">!#REF!</definedName>
    <definedName name="Prestaciones" localSheetId="2">!#REF!</definedName>
    <definedName name="Prestaciones">!#REF!</definedName>
    <definedName name="presup" localSheetId="2">!#REF!</definedName>
    <definedName name="presup">!#REF!</definedName>
    <definedName name="PRIMER" localSheetId="2">{"via1",#N/A,TRUE,"general";"via2",#N/A,TRUE,"general";"via3",#N/A,TRUE,"general"}</definedName>
    <definedName name="PRIMER" localSheetId="0">{"via1",#N/A,TRUE,"general";"via2",#N/A,TRUE,"general";"via3",#N/A,TRUE,"general"}</definedName>
    <definedName name="PRIMER" localSheetId="12">{"via1",#N/A,TRUE,"general";"via2",#N/A,TRUE,"general";"via3",#N/A,TRUE,"general"}</definedName>
    <definedName name="PRIMER" localSheetId="1">{"via1",#N/A,TRUE,"general";"via2",#N/A,TRUE,"general";"via3",#N/A,TRUE,"general"}</definedName>
    <definedName name="PRIMER">{"via1",#N/A,TRUE,"general";"via2",#N/A,TRUE,"general";"via3",#N/A,TRUE,"general"}</definedName>
    <definedName name="PRIMET" localSheetId="2">{"TAB1",#N/A,TRUE,"GENERAL";"TAB2",#N/A,TRUE,"GENERAL";"TAB3",#N/A,TRUE,"GENERAL";"TAB4",#N/A,TRUE,"GENERAL";"TAB5",#N/A,TRUE,"GENERAL"}</definedName>
    <definedName name="PRIMET" localSheetId="0">{"TAB1",#N/A,TRUE,"GENERAL";"TAB2",#N/A,TRUE,"GENERAL";"TAB3",#N/A,TRUE,"GENERAL";"TAB4",#N/A,TRUE,"GENERAL";"TAB5",#N/A,TRUE,"GENERAL"}</definedName>
    <definedName name="PRIMET" localSheetId="12">{"TAB1",#N/A,TRUE,"GENERAL";"TAB2",#N/A,TRUE,"GENERAL";"TAB3",#N/A,TRUE,"GENERAL";"TAB4",#N/A,TRUE,"GENERAL";"TAB5",#N/A,TRUE,"GENERAL"}</definedName>
    <definedName name="PRIMET" localSheetId="1">{"TAB1",#N/A,TRUE,"GENERAL";"TAB2",#N/A,TRUE,"GENERAL";"TAB3",#N/A,TRUE,"GENERAL";"TAB4",#N/A,TRUE,"GENERAL";"TAB5",#N/A,TRUE,"GENERAL"}</definedName>
    <definedName name="PRIMET">{"TAB1",#N/A,TRUE,"GENERAL";"TAB2",#N/A,TRUE,"GENERAL";"TAB3",#N/A,TRUE,"GENERAL";"TAB4",#N/A,TRUE,"GENERAL";"TAB5",#N/A,TRUE,"GENERAL"}</definedName>
    <definedName name="Print_Area_MI" localSheetId="2">!#REF!</definedName>
    <definedName name="Print_Area_MI">!#REF!</definedName>
    <definedName name="Print_Titles_MI" localSheetId="2">!#REF!</definedName>
    <definedName name="Print_Titles_MI">!#REF!</definedName>
    <definedName name="PrOfic" localSheetId="2">!#REF!</definedName>
    <definedName name="PrOfic">!#REF!</definedName>
    <definedName name="programa">[4]Programa_Presupuestal!$B$2:$B$26</definedName>
    <definedName name="proyecto">[3]Listado!$B$11:$B$17</definedName>
    <definedName name="PRUEBA2" localSheetId="2">!#REF!</definedName>
    <definedName name="PRUEBA2">!#REF!</definedName>
    <definedName name="PTA" localSheetId="2">!#REF!</definedName>
    <definedName name="PTA">!#REF!</definedName>
    <definedName name="ptope" localSheetId="2">{"TAB1",#N/A,TRUE,"GENERAL";"TAB2",#N/A,TRUE,"GENERAL";"TAB3",#N/A,TRUE,"GENERAL";"TAB4",#N/A,TRUE,"GENERAL";"TAB5",#N/A,TRUE,"GENERAL"}</definedName>
    <definedName name="ptope" localSheetId="0">{"TAB1",#N/A,TRUE,"GENERAL";"TAB2",#N/A,TRUE,"GENERAL";"TAB3",#N/A,TRUE,"GENERAL";"TAB4",#N/A,TRUE,"GENERAL";"TAB5",#N/A,TRUE,"GENERAL"}</definedName>
    <definedName name="ptope" localSheetId="12">{"TAB1",#N/A,TRUE,"GENERAL";"TAB2",#N/A,TRUE,"GENERAL";"TAB3",#N/A,TRUE,"GENERAL";"TAB4",#N/A,TRUE,"GENERAL";"TAB5",#N/A,TRUE,"GENERAL"}</definedName>
    <definedName name="ptope" localSheetId="1">{"TAB1",#N/A,TRUE,"GENERAL";"TAB2",#N/A,TRUE,"GENERAL";"TAB3",#N/A,TRUE,"GENERAL";"TAB4",#N/A,TRUE,"GENERAL";"TAB5",#N/A,TRUE,"GENERAL"}</definedName>
    <definedName name="ptope">{"TAB1",#N/A,TRUE,"GENERAL";"TAB2",#N/A,TRUE,"GENERAL";"TAB3",#N/A,TRUE,"GENERAL";"TAB4",#N/A,TRUE,"GENERAL";"TAB5",#N/A,TRUE,"GENERAL"}</definedName>
    <definedName name="ptopes" localSheetId="2">{"via1",#N/A,TRUE,"general";"via2",#N/A,TRUE,"general";"via3",#N/A,TRUE,"general"}</definedName>
    <definedName name="ptopes" localSheetId="0">{"via1",#N/A,TRUE,"general";"via2",#N/A,TRUE,"general";"via3",#N/A,TRUE,"general"}</definedName>
    <definedName name="ptopes" localSheetId="12">{"via1",#N/A,TRUE,"general";"via2",#N/A,TRUE,"general";"via3",#N/A,TRUE,"general"}</definedName>
    <definedName name="ptopes" localSheetId="1">{"via1",#N/A,TRUE,"general";"via2",#N/A,TRUE,"general";"via3",#N/A,TRUE,"general"}</definedName>
    <definedName name="ptopes">{"via1",#N/A,TRUE,"general";"via2",#N/A,TRUE,"general";"via3",#N/A,TRUE,"general"}</definedName>
    <definedName name="q" localSheetId="2">{"via1",#N/A,TRUE,"general";"via2",#N/A,TRUE,"general";"via3",#N/A,TRUE,"general"}</definedName>
    <definedName name="q" localSheetId="0">{"via1",#N/A,TRUE,"general";"via2",#N/A,TRUE,"general";"via3",#N/A,TRUE,"general"}</definedName>
    <definedName name="q" localSheetId="12">{"via1",#N/A,TRUE,"general";"via2",#N/A,TRUE,"general";"via3",#N/A,TRUE,"general"}</definedName>
    <definedName name="q" localSheetId="1">{"via1",#N/A,TRUE,"general";"via2",#N/A,TRUE,"general";"via3",#N/A,TRUE,"general"}</definedName>
    <definedName name="q">{"via1",#N/A,TRUE,"general";"via2",#N/A,TRUE,"general";"via3",#N/A,TRUE,"general"}</definedName>
    <definedName name="q1q1q" localSheetId="2">{"via1",#N/A,TRUE,"general";"via2",#N/A,TRUE,"general";"via3",#N/A,TRUE,"general"}</definedName>
    <definedName name="q1q1q" localSheetId="0">{"via1",#N/A,TRUE,"general";"via2",#N/A,TRUE,"general";"via3",#N/A,TRUE,"general"}</definedName>
    <definedName name="q1q1q" localSheetId="12">{"via1",#N/A,TRUE,"general";"via2",#N/A,TRUE,"general";"via3",#N/A,TRUE,"general"}</definedName>
    <definedName name="q1q1q" localSheetId="1">{"via1",#N/A,TRUE,"general";"via2",#N/A,TRUE,"general";"via3",#N/A,TRUE,"general"}</definedName>
    <definedName name="q1q1q">{"via1",#N/A,TRUE,"general";"via2",#N/A,TRUE,"general";"via3",#N/A,TRUE,"general"}</definedName>
    <definedName name="qaedtguj" localSheetId="2">{"via1",#N/A,TRUE,"general";"via2",#N/A,TRUE,"general";"via3",#N/A,TRUE,"general"}</definedName>
    <definedName name="qaedtguj" localSheetId="0">{"via1",#N/A,TRUE,"general";"via2",#N/A,TRUE,"general";"via3",#N/A,TRUE,"general"}</definedName>
    <definedName name="qaedtguj" localSheetId="12">{"via1",#N/A,TRUE,"general";"via2",#N/A,TRUE,"general";"via3",#N/A,TRUE,"general"}</definedName>
    <definedName name="qaedtguj" localSheetId="1">{"via1",#N/A,TRUE,"general";"via2",#N/A,TRUE,"general";"via3",#N/A,TRUE,"general"}</definedName>
    <definedName name="qaedtguj">{"via1",#N/A,TRUE,"general";"via2",#N/A,TRUE,"general";"via3",#N/A,TRUE,"general"}</definedName>
    <definedName name="QUINDIO" localSheetId="2">!#REF!</definedName>
    <definedName name="QUINDIO">!#REF!</definedName>
    <definedName name="RECUPERABILIDAD">[5]IMPACTOS!$G$3:$G$7</definedName>
    <definedName name="regiones">[4]Listado!$B$2:$B$9</definedName>
    <definedName name="RELLENO">[2]Equipo!$A$7:$A$65536</definedName>
    <definedName name="REVERSIBILIDAD">[5]IMPACTOS!$C$3:$C$6</definedName>
    <definedName name="rfref" localSheetId="2">!#REF!</definedName>
    <definedName name="rfref">!#REF!</definedName>
    <definedName name="RISARALDA" localSheetId="2">!#REF!</definedName>
    <definedName name="RISARALDA">!#REF!</definedName>
    <definedName name="S" localSheetId="2">!#REF!</definedName>
    <definedName name="S">!#REF!</definedName>
    <definedName name="sdf" localSheetId="2">!#REF!</definedName>
    <definedName name="sdf">!#REF!</definedName>
    <definedName name="SE" localSheetId="2">!#REF!</definedName>
    <definedName name="SE">!#REF!</definedName>
    <definedName name="selalternativas">[3]Listado!$S$2:$S$3</definedName>
    <definedName name="SEN" localSheetId="2">!#REF!</definedName>
    <definedName name="SEN">!#REF!</definedName>
    <definedName name="SiglaPrestador" localSheetId="2">!#REF!</definedName>
    <definedName name="SiglaPrestador">!#REF!</definedName>
    <definedName name="sm" localSheetId="2">!#REF!</definedName>
    <definedName name="sm">!#REF!</definedName>
    <definedName name="subprograma">[4]Subprograma!$B$2:$B$87</definedName>
    <definedName name="titulo" localSheetId="2">!#REF!</definedName>
    <definedName name="titulo">!#REF!</definedName>
    <definedName name="titulo1" localSheetId="2">!#REF!</definedName>
    <definedName name="titulo1">!#REF!</definedName>
    <definedName name="_xlnm.Print_Titles" localSheetId="2">'1.1'!$2:$4</definedName>
    <definedName name="TOLIMA" localSheetId="2">!#REF!</definedName>
    <definedName name="TOLIMA">!#REF!</definedName>
    <definedName name="TtlCD">[13]PRESUPUESTO!$G$541</definedName>
    <definedName name="tuberia">[10]otros!$A$6:$A$1235</definedName>
    <definedName name="tuberia36">[10]otros!$A$6:$A$1235</definedName>
    <definedName name="uFila" localSheetId="2">!#REF!</definedName>
    <definedName name="uFila">!#REF!</definedName>
    <definedName name="Unidades">[14]Presup_Cancha!$J$13:$J$17</definedName>
    <definedName name="usu" localSheetId="2">!#REF!</definedName>
    <definedName name="usu">!#REF!</definedName>
    <definedName name="usuv">[15]Resumen!$B$11</definedName>
    <definedName name="v" localSheetId="2">!#REF!</definedName>
    <definedName name="v">!#REF!</definedName>
    <definedName name="viv">'[12]Presupuesto vivienda'!$D$4</definedName>
    <definedName name="YO">[2]Equipo!$A$7:$A$65536</definedName>
    <definedName name="z" localSheetId="2">!#REF!</definedName>
    <definedName name="z">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2" l="1"/>
  <c r="E10" i="22" l="1"/>
  <c r="I10" i="22" s="1"/>
  <c r="E18" i="22"/>
  <c r="I18" i="22" s="1"/>
  <c r="E12" i="22"/>
  <c r="I12" i="22" s="1"/>
  <c r="E13" i="22"/>
  <c r="E14" i="22"/>
  <c r="I14" i="22" s="1"/>
  <c r="E19" i="22"/>
  <c r="I19" i="22" s="1"/>
  <c r="I53" i="23"/>
  <c r="I52" i="23"/>
  <c r="I55" i="23" s="1"/>
  <c r="I47" i="23"/>
  <c r="I46" i="23"/>
  <c r="I45" i="23"/>
  <c r="I49" i="23" s="1"/>
  <c r="H41" i="23"/>
  <c r="I41" i="23" s="1"/>
  <c r="I42" i="23" s="1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38" i="23" s="1"/>
  <c r="I13" i="23"/>
  <c r="I12" i="23"/>
  <c r="I11" i="23"/>
  <c r="I10" i="23"/>
  <c r="I9" i="23"/>
  <c r="I36" i="22"/>
  <c r="I35" i="22"/>
  <c r="I38" i="22" s="1"/>
  <c r="I30" i="22"/>
  <c r="I29" i="22"/>
  <c r="I28" i="22"/>
  <c r="I32" i="22" s="1"/>
  <c r="H24" i="22"/>
  <c r="I24" i="22" s="1"/>
  <c r="I25" i="22" s="1"/>
  <c r="I20" i="22"/>
  <c r="I17" i="22"/>
  <c r="I16" i="22"/>
  <c r="I15" i="22"/>
  <c r="I13" i="22"/>
  <c r="I11" i="22"/>
  <c r="I9" i="22"/>
  <c r="I33" i="21"/>
  <c r="I32" i="21"/>
  <c r="I31" i="21"/>
  <c r="I35" i="21" s="1"/>
  <c r="I26" i="21"/>
  <c r="I25" i="21"/>
  <c r="I24" i="21"/>
  <c r="I28" i="21" s="1"/>
  <c r="H19" i="21"/>
  <c r="I19" i="21" s="1"/>
  <c r="I21" i="21" s="1"/>
  <c r="I15" i="21"/>
  <c r="I14" i="21"/>
  <c r="I13" i="21"/>
  <c r="I12" i="21"/>
  <c r="I11" i="21"/>
  <c r="I10" i="21"/>
  <c r="I9" i="21"/>
  <c r="I16" i="21" s="1"/>
  <c r="I44" i="20"/>
  <c r="I43" i="20"/>
  <c r="I46" i="20" s="1"/>
  <c r="I47" i="20" s="1"/>
  <c r="I38" i="20"/>
  <c r="I37" i="20"/>
  <c r="I36" i="20"/>
  <c r="I40" i="20" s="1"/>
  <c r="I33" i="20"/>
  <c r="I31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28" i="20" s="1"/>
  <c r="I14" i="20"/>
  <c r="I13" i="20"/>
  <c r="I12" i="20"/>
  <c r="I11" i="20"/>
  <c r="I10" i="20"/>
  <c r="I9" i="20"/>
  <c r="I32" i="19"/>
  <c r="I31" i="19"/>
  <c r="I34" i="19" s="1"/>
  <c r="I26" i="19"/>
  <c r="I25" i="19"/>
  <c r="I24" i="19"/>
  <c r="I28" i="19" s="1"/>
  <c r="I19" i="19"/>
  <c r="I21" i="19" s="1"/>
  <c r="I15" i="19"/>
  <c r="I16" i="19" s="1"/>
  <c r="I14" i="19"/>
  <c r="I13" i="19"/>
  <c r="I12" i="19"/>
  <c r="I11" i="19"/>
  <c r="I10" i="19"/>
  <c r="I9" i="19"/>
  <c r="I33" i="18"/>
  <c r="I32" i="18"/>
  <c r="I35" i="18" s="1"/>
  <c r="I27" i="18"/>
  <c r="I26" i="18"/>
  <c r="I25" i="18"/>
  <c r="I29" i="18" s="1"/>
  <c r="H20" i="18"/>
  <c r="I20" i="18" s="1"/>
  <c r="I22" i="18" s="1"/>
  <c r="I17" i="18"/>
  <c r="I15" i="18"/>
  <c r="I14" i="18"/>
  <c r="I13" i="18"/>
  <c r="I12" i="18"/>
  <c r="I11" i="18"/>
  <c r="I10" i="18"/>
  <c r="I9" i="18"/>
  <c r="I32" i="17"/>
  <c r="I31" i="17"/>
  <c r="I34" i="17" s="1"/>
  <c r="I26" i="17"/>
  <c r="I25" i="17"/>
  <c r="I24" i="17"/>
  <c r="I28" i="17" s="1"/>
  <c r="I19" i="17"/>
  <c r="I21" i="17" s="1"/>
  <c r="H19" i="17"/>
  <c r="I16" i="17"/>
  <c r="I15" i="17"/>
  <c r="I14" i="17"/>
  <c r="I13" i="17"/>
  <c r="I12" i="17"/>
  <c r="I11" i="17"/>
  <c r="I10" i="17"/>
  <c r="I9" i="17"/>
  <c r="I36" i="16"/>
  <c r="I35" i="16"/>
  <c r="I34" i="16"/>
  <c r="I38" i="16" s="1"/>
  <c r="I29" i="16"/>
  <c r="I28" i="16"/>
  <c r="I27" i="16"/>
  <c r="I31" i="16" s="1"/>
  <c r="H22" i="16"/>
  <c r="I22" i="16" s="1"/>
  <c r="I24" i="16" s="1"/>
  <c r="I18" i="16"/>
  <c r="I17" i="16"/>
  <c r="I16" i="16"/>
  <c r="I15" i="16"/>
  <c r="I14" i="16"/>
  <c r="I13" i="16"/>
  <c r="I12" i="16"/>
  <c r="I11" i="16"/>
  <c r="I10" i="16"/>
  <c r="I9" i="16"/>
  <c r="I19" i="16" s="1"/>
  <c r="I41" i="15"/>
  <c r="I40" i="15"/>
  <c r="I39" i="15"/>
  <c r="I43" i="15" s="1"/>
  <c r="I35" i="15"/>
  <c r="I34" i="15"/>
  <c r="I33" i="15"/>
  <c r="I36" i="15" s="1"/>
  <c r="H28" i="15"/>
  <c r="I28" i="15" s="1"/>
  <c r="I30" i="15" s="1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21" i="22" l="1"/>
  <c r="I39" i="22" s="1"/>
  <c r="I56" i="23"/>
  <c r="I36" i="21"/>
  <c r="I35" i="19"/>
  <c r="I36" i="18"/>
  <c r="I35" i="17"/>
  <c r="I39" i="16"/>
  <c r="I25" i="15"/>
  <c r="I44" i="15" s="1"/>
  <c r="I16" i="14"/>
  <c r="I20" i="14" l="1"/>
  <c r="I10" i="14"/>
  <c r="I27" i="14" l="1"/>
  <c r="C68" i="10" l="1"/>
  <c r="C67" i="10"/>
  <c r="C66" i="10"/>
  <c r="C25" i="10"/>
  <c r="D24" i="10"/>
  <c r="C24" i="10"/>
  <c r="D23" i="10"/>
  <c r="C23" i="10"/>
  <c r="E22" i="10"/>
  <c r="E23" i="10" s="1"/>
  <c r="D22" i="10"/>
  <c r="C22" i="10"/>
  <c r="E21" i="10"/>
  <c r="D21" i="10"/>
  <c r="C21" i="10"/>
  <c r="G19" i="10"/>
  <c r="D19" i="10"/>
  <c r="G18" i="10"/>
  <c r="D18" i="10"/>
  <c r="C18" i="10"/>
  <c r="G17" i="10"/>
  <c r="D17" i="10"/>
  <c r="C17" i="10"/>
  <c r="G16" i="10"/>
  <c r="D16" i="10"/>
  <c r="C16" i="10"/>
  <c r="G15" i="10"/>
  <c r="D15" i="10"/>
  <c r="C15" i="10"/>
  <c r="G14" i="10"/>
  <c r="D14" i="10"/>
  <c r="C14" i="10"/>
  <c r="G13" i="10"/>
  <c r="D13" i="10"/>
  <c r="C13" i="10"/>
  <c r="G12" i="10"/>
  <c r="D12" i="10"/>
  <c r="C12" i="10"/>
  <c r="G11" i="10"/>
  <c r="D11" i="10"/>
  <c r="C11" i="10"/>
  <c r="G10" i="10"/>
  <c r="D10" i="10"/>
  <c r="C10" i="10"/>
  <c r="CN9" i="10"/>
  <c r="BW9" i="10"/>
  <c r="AR9" i="10"/>
  <c r="AF9" i="10"/>
  <c r="AE9" i="10"/>
  <c r="G9" i="10"/>
  <c r="F9" i="10" s="1"/>
  <c r="BV9" i="10" s="1"/>
  <c r="D9" i="10"/>
  <c r="N9" i="10" s="1"/>
  <c r="C9" i="10"/>
  <c r="G8" i="10"/>
  <c r="F8" i="10" s="1"/>
  <c r="CQ8" i="10" s="1"/>
  <c r="D8" i="10"/>
  <c r="D6" i="10"/>
  <c r="B2" i="10"/>
  <c r="R41" i="2"/>
  <c r="Q40" i="2"/>
  <c r="Q39" i="2"/>
  <c r="Q38" i="2"/>
  <c r="H38" i="2"/>
  <c r="M16" i="2" s="1"/>
  <c r="Q37" i="2"/>
  <c r="H37" i="2"/>
  <c r="Q36" i="2"/>
  <c r="D25" i="2"/>
  <c r="C25" i="2"/>
  <c r="D21" i="2"/>
  <c r="C21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B3" i="2"/>
  <c r="M12" i="2" l="1"/>
  <c r="BX9" i="10"/>
  <c r="M14" i="2"/>
  <c r="BY9" i="10"/>
  <c r="M17" i="2"/>
  <c r="P9" i="10"/>
  <c r="CQ9" i="10"/>
  <c r="M13" i="2"/>
  <c r="AP9" i="10"/>
  <c r="E10" i="10"/>
  <c r="AQ9" i="10"/>
  <c r="BK9" i="10"/>
  <c r="M21" i="2"/>
  <c r="M23" i="2" s="1"/>
  <c r="BU9" i="10"/>
  <c r="M11" i="2"/>
  <c r="M25" i="2"/>
  <c r="M26" i="2" s="1"/>
  <c r="M15" i="2"/>
  <c r="M18" i="2"/>
  <c r="Q42" i="2"/>
  <c r="F23" i="10"/>
  <c r="BZ23" i="10" s="1"/>
  <c r="F21" i="10"/>
  <c r="BO21" i="10" s="1"/>
  <c r="F24" i="10"/>
  <c r="E24" i="10"/>
  <c r="F22" i="10"/>
  <c r="CF22" i="10" s="1"/>
  <c r="J8" i="10"/>
  <c r="BB8" i="10"/>
  <c r="BC8" i="10"/>
  <c r="CK8" i="10"/>
  <c r="CU8" i="10"/>
  <c r="CI8" i="10"/>
  <c r="BW8" i="10"/>
  <c r="BK8" i="10"/>
  <c r="AY8" i="10"/>
  <c r="AM8" i="10"/>
  <c r="AA8" i="10"/>
  <c r="O8" i="10"/>
  <c r="CY8" i="10"/>
  <c r="CL8" i="10"/>
  <c r="BY8" i="10"/>
  <c r="BL8" i="10"/>
  <c r="AX8" i="10"/>
  <c r="AK8" i="10"/>
  <c r="X8" i="10"/>
  <c r="K8" i="10"/>
  <c r="CW8" i="10"/>
  <c r="CJ8" i="10"/>
  <c r="BV8" i="10"/>
  <c r="BI8" i="10"/>
  <c r="AV8" i="10"/>
  <c r="AI8" i="10"/>
  <c r="V8" i="10"/>
  <c r="I8" i="10"/>
  <c r="CP8" i="10"/>
  <c r="CA8" i="10"/>
  <c r="BJ8" i="10"/>
  <c r="AT8" i="10"/>
  <c r="AE8" i="10"/>
  <c r="P8" i="10"/>
  <c r="CO8" i="10"/>
  <c r="BZ8" i="10"/>
  <c r="BH8" i="10"/>
  <c r="AS8" i="10"/>
  <c r="AD8" i="10"/>
  <c r="N8" i="10"/>
  <c r="CN8" i="10"/>
  <c r="BX8" i="10"/>
  <c r="BG8" i="10"/>
  <c r="AR8" i="10"/>
  <c r="AC8" i="10"/>
  <c r="M8" i="10"/>
  <c r="CM8" i="10"/>
  <c r="BU8" i="10"/>
  <c r="BF8" i="10"/>
  <c r="AQ8" i="10"/>
  <c r="AB8" i="10"/>
  <c r="L8" i="10"/>
  <c r="CZ8" i="10"/>
  <c r="CH8" i="10"/>
  <c r="BS8" i="10"/>
  <c r="BD8" i="10"/>
  <c r="AO8" i="10"/>
  <c r="Y8" i="10"/>
  <c r="CX8" i="10"/>
  <c r="CB8" i="10"/>
  <c r="AZ8" i="10"/>
  <c r="U8" i="10"/>
  <c r="CV8" i="10"/>
  <c r="BT8" i="10"/>
  <c r="AW8" i="10"/>
  <c r="T8" i="10"/>
  <c r="CT8" i="10"/>
  <c r="BR8" i="10"/>
  <c r="AU8" i="10"/>
  <c r="S8" i="10"/>
  <c r="CS8" i="10"/>
  <c r="BQ8" i="10"/>
  <c r="AP8" i="10"/>
  <c r="R8" i="10"/>
  <c r="CD8" i="10"/>
  <c r="AJ8" i="10"/>
  <c r="CC8" i="10"/>
  <c r="AH8" i="10"/>
  <c r="BP8" i="10"/>
  <c r="AG8" i="10"/>
  <c r="BM8" i="10"/>
  <c r="BE8" i="10"/>
  <c r="BO8" i="10"/>
  <c r="AF8" i="10"/>
  <c r="Q8" i="10"/>
  <c r="BN8" i="10"/>
  <c r="Z8" i="10"/>
  <c r="W8" i="10"/>
  <c r="CR8" i="10"/>
  <c r="CG8" i="10"/>
  <c r="BA8" i="10"/>
  <c r="CF8" i="10"/>
  <c r="AN8" i="10"/>
  <c r="CE8" i="10"/>
  <c r="AL8" i="10"/>
  <c r="AD9" i="10"/>
  <c r="BW22" i="10"/>
  <c r="E18" i="10"/>
  <c r="E16" i="10"/>
  <c r="E17" i="10"/>
  <c r="E14" i="10"/>
  <c r="CP9" i="10"/>
  <c r="CD9" i="10"/>
  <c r="BR9" i="10"/>
  <c r="BF9" i="10"/>
  <c r="AT9" i="10"/>
  <c r="AH9" i="10"/>
  <c r="V9" i="10"/>
  <c r="J9" i="10"/>
  <c r="CO9" i="10"/>
  <c r="CB9" i="10"/>
  <c r="BO9" i="10"/>
  <c r="BB9" i="10"/>
  <c r="AO9" i="10"/>
  <c r="AB9" i="10"/>
  <c r="O9" i="10"/>
  <c r="CZ9" i="10"/>
  <c r="CM9" i="10"/>
  <c r="BZ9" i="10"/>
  <c r="BM9" i="10"/>
  <c r="AZ9" i="10"/>
  <c r="AM9" i="10"/>
  <c r="Z9" i="10"/>
  <c r="M9" i="10"/>
  <c r="E12" i="10"/>
  <c r="E13" i="10"/>
  <c r="E11" i="10"/>
  <c r="CX9" i="10"/>
  <c r="CI9" i="10"/>
  <c r="BT9" i="10"/>
  <c r="BD9" i="10"/>
  <c r="AN9" i="10"/>
  <c r="X9" i="10"/>
  <c r="CW9" i="10"/>
  <c r="CH9" i="10"/>
  <c r="BS9" i="10"/>
  <c r="BC9" i="10"/>
  <c r="AL9" i="10"/>
  <c r="W9" i="10"/>
  <c r="CV9" i="10"/>
  <c r="CG9" i="10"/>
  <c r="BQ9" i="10"/>
  <c r="BA9" i="10"/>
  <c r="AK9" i="10"/>
  <c r="U9" i="10"/>
  <c r="CU9" i="10"/>
  <c r="CF9" i="10"/>
  <c r="BP9" i="10"/>
  <c r="AY9" i="10"/>
  <c r="AJ9" i="10"/>
  <c r="T9" i="10"/>
  <c r="CT9" i="10"/>
  <c r="CE9" i="10"/>
  <c r="BN9" i="10"/>
  <c r="AX9" i="10"/>
  <c r="AI9" i="10"/>
  <c r="S9" i="10"/>
  <c r="CS9" i="10"/>
  <c r="CC9" i="10"/>
  <c r="BL9" i="10"/>
  <c r="AW9" i="10"/>
  <c r="AG9" i="10"/>
  <c r="R9" i="10"/>
  <c r="CL9" i="10"/>
  <c r="BH9" i="10"/>
  <c r="AC9" i="10"/>
  <c r="CK9" i="10"/>
  <c r="BG9" i="10"/>
  <c r="AA9" i="10"/>
  <c r="E15" i="10"/>
  <c r="CJ9" i="10"/>
  <c r="BE9" i="10"/>
  <c r="Y9" i="10"/>
  <c r="CA9" i="10"/>
  <c r="AV9" i="10"/>
  <c r="Q9" i="10"/>
  <c r="AS9" i="10"/>
  <c r="CR9" i="10"/>
  <c r="I9" i="10"/>
  <c r="AU9" i="10"/>
  <c r="CY9" i="10"/>
  <c r="K9" i="10"/>
  <c r="BI9" i="10"/>
  <c r="L9" i="10"/>
  <c r="BJ9" i="10"/>
  <c r="D25" i="10"/>
  <c r="CX21" i="10"/>
  <c r="BB21" i="10"/>
  <c r="CO21" i="10"/>
  <c r="CW21" i="10"/>
  <c r="BZ21" i="10" l="1"/>
  <c r="AX22" i="10"/>
  <c r="CR22" i="10"/>
  <c r="AY21" i="10"/>
  <c r="F10" i="10"/>
  <c r="BD10" i="10" s="1"/>
  <c r="CP22" i="10"/>
  <c r="AW21" i="10"/>
  <c r="CH22" i="10"/>
  <c r="BU21" i="10"/>
  <c r="V10" i="10"/>
  <c r="BV21" i="10"/>
  <c r="CP21" i="10"/>
  <c r="BM21" i="10"/>
  <c r="BV22" i="10"/>
  <c r="AZ22" i="10"/>
  <c r="BS22" i="10"/>
  <c r="CV22" i="10"/>
  <c r="CN22" i="10"/>
  <c r="BZ22" i="10"/>
  <c r="AX10" i="10"/>
  <c r="BZ10" i="10"/>
  <c r="BU22" i="10"/>
  <c r="BR22" i="10"/>
  <c r="BI22" i="10"/>
  <c r="CD22" i="10"/>
  <c r="H8" i="10"/>
  <c r="K23" i="10"/>
  <c r="BC22" i="10"/>
  <c r="BE22" i="10"/>
  <c r="CJ22" i="10"/>
  <c r="AE10" i="10"/>
  <c r="BP21" i="10"/>
  <c r="BO22" i="10"/>
  <c r="AZ21" i="10"/>
  <c r="BN10" i="10"/>
  <c r="K22" i="10"/>
  <c r="BR21" i="10"/>
  <c r="BB22" i="10"/>
  <c r="CI22" i="10"/>
  <c r="AQ10" i="10"/>
  <c r="BG10" i="10"/>
  <c r="BF22" i="10"/>
  <c r="CP10" i="10"/>
  <c r="CY22" i="10"/>
  <c r="Q10" i="10"/>
  <c r="BS21" i="10"/>
  <c r="BF21" i="10"/>
  <c r="AW22" i="10"/>
  <c r="AV10" i="10"/>
  <c r="BM22" i="10"/>
  <c r="CQ22" i="10"/>
  <c r="CH21" i="10"/>
  <c r="CL22" i="10"/>
  <c r="L22" i="10"/>
  <c r="BX10" i="10"/>
  <c r="CR21" i="10"/>
  <c r="CB21" i="10"/>
  <c r="CM22" i="10"/>
  <c r="CG22" i="10"/>
  <c r="BT22" i="10"/>
  <c r="M19" i="2"/>
  <c r="M36" i="2" s="1"/>
  <c r="CN23" i="10"/>
  <c r="CJ23" i="10"/>
  <c r="AJ10" i="10"/>
  <c r="CA10" i="10"/>
  <c r="CY10" i="10"/>
  <c r="BV10" i="10"/>
  <c r="BY10" i="10"/>
  <c r="CU23" i="10"/>
  <c r="BH23" i="10"/>
  <c r="CW23" i="10"/>
  <c r="I23" i="10"/>
  <c r="CC23" i="10"/>
  <c r="BB23" i="10"/>
  <c r="BW21" i="10"/>
  <c r="CE21" i="10"/>
  <c r="CJ21" i="10"/>
  <c r="BT21" i="10"/>
  <c r="CN21" i="10"/>
  <c r="U22" i="10"/>
  <c r="BX22" i="10"/>
  <c r="CW22" i="10"/>
  <c r="CZ22" i="10"/>
  <c r="BP22" i="10"/>
  <c r="CT10" i="10"/>
  <c r="BP10" i="10"/>
  <c r="W10" i="10"/>
  <c r="J10" i="10"/>
  <c r="CL10" i="10"/>
  <c r="CN10" i="10"/>
  <c r="CA23" i="10"/>
  <c r="CE23" i="10"/>
  <c r="BK23" i="10"/>
  <c r="BU23" i="10"/>
  <c r="CQ23" i="10"/>
  <c r="BN23" i="10"/>
  <c r="BP23" i="10"/>
  <c r="CF23" i="10"/>
  <c r="BQ21" i="10"/>
  <c r="CG10" i="10"/>
  <c r="CK22" i="10"/>
  <c r="CU22" i="10"/>
  <c r="BG22" i="10"/>
  <c r="J22" i="10"/>
  <c r="CE22" i="10"/>
  <c r="BA10" i="10"/>
  <c r="CU10" i="10"/>
  <c r="AL10" i="10"/>
  <c r="Y10" i="10"/>
  <c r="L10" i="10"/>
  <c r="N10" i="10"/>
  <c r="CD10" i="10"/>
  <c r="CS23" i="10"/>
  <c r="BI23" i="10"/>
  <c r="CK23" i="10"/>
  <c r="CO23" i="10"/>
  <c r="G23" i="10"/>
  <c r="W23" i="10" s="1"/>
  <c r="CD23" i="10"/>
  <c r="AI23" i="10"/>
  <c r="U23" i="10"/>
  <c r="AP23" i="10"/>
  <c r="Q21" i="10"/>
  <c r="CV21" i="10"/>
  <c r="BN21" i="10"/>
  <c r="CA22" i="10"/>
  <c r="CT22" i="10"/>
  <c r="BH22" i="10"/>
  <c r="BC10" i="10"/>
  <c r="AP10" i="10"/>
  <c r="AC10" i="10"/>
  <c r="AA10" i="10"/>
  <c r="CQ10" i="10"/>
  <c r="AX23" i="10"/>
  <c r="AY23" i="10"/>
  <c r="AG23" i="10"/>
  <c r="CL23" i="10"/>
  <c r="BO23" i="10"/>
  <c r="H9" i="10"/>
  <c r="F11" i="10"/>
  <c r="BG11" i="10" s="1"/>
  <c r="CE11" i="10"/>
  <c r="BD11" i="10"/>
  <c r="AQ11" i="10"/>
  <c r="AD11" i="10"/>
  <c r="Q11" i="10"/>
  <c r="AP11" i="10"/>
  <c r="BI11" i="10"/>
  <c r="BY11" i="10"/>
  <c r="X11" i="10"/>
  <c r="CM11" i="10"/>
  <c r="CS10" i="10"/>
  <c r="AK10" i="10"/>
  <c r="CV23" i="10"/>
  <c r="BW23" i="10"/>
  <c r="AR23" i="10"/>
  <c r="AV23" i="10"/>
  <c r="BQ23" i="10"/>
  <c r="BM23" i="10"/>
  <c r="CX23" i="10"/>
  <c r="CQ21" i="10"/>
  <c r="AX21" i="10"/>
  <c r="BE21" i="10"/>
  <c r="CL21" i="10"/>
  <c r="F13" i="10"/>
  <c r="W13" i="10" s="1"/>
  <c r="CY13" i="10"/>
  <c r="BY22" i="10"/>
  <c r="BN22" i="10"/>
  <c r="BA22" i="10"/>
  <c r="BB10" i="10"/>
  <c r="L23" i="10"/>
  <c r="AC23" i="10"/>
  <c r="BL23" i="10"/>
  <c r="BV23" i="10"/>
  <c r="CH23" i="10"/>
  <c r="CB23" i="10"/>
  <c r="BG23" i="10"/>
  <c r="BY23" i="10"/>
  <c r="CI23" i="10"/>
  <c r="BS23" i="10"/>
  <c r="BD23" i="10"/>
  <c r="AZ23" i="10"/>
  <c r="F12" i="10"/>
  <c r="CU12" i="10" s="1"/>
  <c r="BE12" i="10"/>
  <c r="BJ12" i="10"/>
  <c r="Z12" i="10"/>
  <c r="F14" i="10"/>
  <c r="CR14" i="10" s="1"/>
  <c r="CD14" i="10"/>
  <c r="BO14" i="10"/>
  <c r="CW10" i="10"/>
  <c r="CX10" i="10"/>
  <c r="CK10" i="10"/>
  <c r="AN10" i="10"/>
  <c r="BA23" i="10"/>
  <c r="BX23" i="10"/>
  <c r="CM23" i="10"/>
  <c r="CR23" i="10"/>
  <c r="CY23" i="10"/>
  <c r="CP23" i="10"/>
  <c r="BT23" i="10"/>
  <c r="G22" i="10"/>
  <c r="AJ22" i="10" s="1"/>
  <c r="BL22" i="10"/>
  <c r="BK22" i="10"/>
  <c r="BJ22" i="10"/>
  <c r="CF21" i="10"/>
  <c r="CG21" i="10"/>
  <c r="BA21" i="10"/>
  <c r="AH10" i="10"/>
  <c r="U10" i="10"/>
  <c r="F17" i="10"/>
  <c r="AU17" i="10" s="1"/>
  <c r="CZ17" i="10"/>
  <c r="CL17" i="10"/>
  <c r="L17" i="10"/>
  <c r="CY17" i="10"/>
  <c r="X17" i="10"/>
  <c r="I22" i="10"/>
  <c r="CB22" i="10"/>
  <c r="CX22" i="10"/>
  <c r="CC22" i="10"/>
  <c r="BD22" i="10"/>
  <c r="O10" i="10"/>
  <c r="CM10" i="10"/>
  <c r="AE23" i="10"/>
  <c r="Q23" i="10"/>
  <c r="Y23" i="10"/>
  <c r="O23" i="10"/>
  <c r="S23" i="10"/>
  <c r="J23" i="10"/>
  <c r="CG23" i="10"/>
  <c r="CR24" i="10"/>
  <c r="CF24" i="10"/>
  <c r="BT24" i="10"/>
  <c r="BH24" i="10"/>
  <c r="AJ24" i="10"/>
  <c r="X24" i="10"/>
  <c r="L24" i="10"/>
  <c r="CW24" i="10"/>
  <c r="CJ24" i="10"/>
  <c r="BW24" i="10"/>
  <c r="BJ24" i="10"/>
  <c r="AW24" i="10"/>
  <c r="AI24" i="10"/>
  <c r="V24" i="10"/>
  <c r="I24" i="10"/>
  <c r="CO24" i="10"/>
  <c r="CA24" i="10"/>
  <c r="BM24" i="10"/>
  <c r="AY24" i="10"/>
  <c r="AK24" i="10"/>
  <c r="U24" i="10"/>
  <c r="CN24" i="10"/>
  <c r="BZ24" i="10"/>
  <c r="BL24" i="10"/>
  <c r="AX24" i="10"/>
  <c r="AH24" i="10"/>
  <c r="T24" i="10"/>
  <c r="CK24" i="10"/>
  <c r="BS24" i="10"/>
  <c r="BC24" i="10"/>
  <c r="AM24" i="10"/>
  <c r="S24" i="10"/>
  <c r="CZ24" i="10"/>
  <c r="CI24" i="10"/>
  <c r="BR24" i="10"/>
  <c r="CY24" i="10"/>
  <c r="CH24" i="10"/>
  <c r="BQ24" i="10"/>
  <c r="BA24" i="10"/>
  <c r="AG24" i="10"/>
  <c r="Q24" i="10"/>
  <c r="CX24" i="10"/>
  <c r="CG24" i="10"/>
  <c r="BP24" i="10"/>
  <c r="AZ24" i="10"/>
  <c r="AF24" i="10"/>
  <c r="P24" i="10"/>
  <c r="CE24" i="10"/>
  <c r="BG24" i="10"/>
  <c r="AN24" i="10"/>
  <c r="N24" i="10"/>
  <c r="CD24" i="10"/>
  <c r="BF24" i="10"/>
  <c r="AL24" i="10"/>
  <c r="M24" i="10"/>
  <c r="CC24" i="10"/>
  <c r="BE24" i="10"/>
  <c r="AE24" i="10"/>
  <c r="K24" i="10"/>
  <c r="CB24" i="10"/>
  <c r="BD24" i="10"/>
  <c r="AD24" i="10"/>
  <c r="J24" i="10"/>
  <c r="CV24" i="10"/>
  <c r="BY24" i="10"/>
  <c r="BB24" i="10"/>
  <c r="AC24" i="10"/>
  <c r="CU24" i="10"/>
  <c r="BX24" i="10"/>
  <c r="AB24" i="10"/>
  <c r="BK24" i="10"/>
  <c r="R24" i="10"/>
  <c r="BI24" i="10"/>
  <c r="O24" i="10"/>
  <c r="CT24" i="10"/>
  <c r="CS24" i="10"/>
  <c r="BV24" i="10"/>
  <c r="BO24" i="10"/>
  <c r="BU24" i="10"/>
  <c r="BN24" i="10"/>
  <c r="CP24" i="10"/>
  <c r="Z24" i="10"/>
  <c r="CM24" i="10"/>
  <c r="Y24" i="10"/>
  <c r="CL24" i="10"/>
  <c r="W24" i="10"/>
  <c r="AA24" i="10"/>
  <c r="CQ24" i="10"/>
  <c r="CY21" i="10"/>
  <c r="CU21" i="10"/>
  <c r="CO22" i="10"/>
  <c r="F16" i="10"/>
  <c r="W16" i="10" s="1"/>
  <c r="CQ16" i="10"/>
  <c r="BJ16" i="10"/>
  <c r="AY22" i="10"/>
  <c r="CS22" i="10"/>
  <c r="BQ22" i="10"/>
  <c r="AF10" i="10"/>
  <c r="AM10" i="10"/>
  <c r="K10" i="10"/>
  <c r="CO10" i="10"/>
  <c r="BL10" i="10"/>
  <c r="BE23" i="10"/>
  <c r="AN23" i="10"/>
  <c r="AO23" i="10"/>
  <c r="AF23" i="10"/>
  <c r="CT23" i="10"/>
  <c r="G24" i="10"/>
  <c r="AO24" i="10" s="1"/>
  <c r="F15" i="10"/>
  <c r="AI15" i="10" s="1"/>
  <c r="AU18" i="10"/>
  <c r="AH18" i="10"/>
  <c r="U18" i="10"/>
  <c r="CZ18" i="10"/>
  <c r="CF18" i="10"/>
  <c r="AY18" i="10"/>
  <c r="F18" i="10"/>
  <c r="CL18" i="10" s="1"/>
  <c r="Y18" i="10"/>
  <c r="CO18" i="10"/>
  <c r="AR18" i="10"/>
  <c r="T18" i="10"/>
  <c r="CR18" i="10"/>
  <c r="BB18" i="10"/>
  <c r="CG18" i="10"/>
  <c r="BF18" i="10"/>
  <c r="AG18" i="10"/>
  <c r="BF23" i="10"/>
  <c r="CZ23" i="10"/>
  <c r="BJ23" i="10"/>
  <c r="BR23" i="10"/>
  <c r="AW23" i="10"/>
  <c r="BC23" i="10"/>
  <c r="AL23" i="10"/>
  <c r="R23" i="10"/>
  <c r="G21" i="10"/>
  <c r="AS21" i="10" s="1"/>
  <c r="CM21" i="10"/>
  <c r="BL21" i="10"/>
  <c r="CK21" i="10"/>
  <c r="BK21" i="10"/>
  <c r="BH21" i="10"/>
  <c r="K21" i="10"/>
  <c r="CZ21" i="10"/>
  <c r="BG21" i="10"/>
  <c r="J21" i="10"/>
  <c r="CT21" i="10"/>
  <c r="BD21" i="10"/>
  <c r="I21" i="10"/>
  <c r="CS21" i="10"/>
  <c r="BC21" i="10"/>
  <c r="BX21" i="10"/>
  <c r="BI21" i="10"/>
  <c r="BJ21" i="10"/>
  <c r="CC21" i="10"/>
  <c r="CA21" i="10"/>
  <c r="L21" i="10"/>
  <c r="BY21" i="10"/>
  <c r="CD21" i="10"/>
  <c r="CI21" i="10"/>
  <c r="AF13" i="10" l="1"/>
  <c r="AS24" i="10"/>
  <c r="CU13" i="10"/>
  <c r="CO11" i="10"/>
  <c r="X23" i="10"/>
  <c r="AT24" i="10"/>
  <c r="AV24" i="10"/>
  <c r="AZ10" i="10"/>
  <c r="S10" i="10"/>
  <c r="BU10" i="10"/>
  <c r="CO13" i="10"/>
  <c r="BJ11" i="10"/>
  <c r="N23" i="10"/>
  <c r="AU23" i="10"/>
  <c r="BM10" i="10"/>
  <c r="BM13" i="10"/>
  <c r="AA11" i="10"/>
  <c r="AL21" i="10"/>
  <c r="AM21" i="10"/>
  <c r="AJ23" i="10"/>
  <c r="CB10" i="10"/>
  <c r="T10" i="10"/>
  <c r="AY10" i="10"/>
  <c r="Y13" i="10"/>
  <c r="P10" i="10"/>
  <c r="AB11" i="10"/>
  <c r="Z23" i="10"/>
  <c r="CE10" i="10"/>
  <c r="BF10" i="10"/>
  <c r="CT13" i="10"/>
  <c r="BH13" i="10"/>
  <c r="BJ10" i="10"/>
  <c r="CU11" i="10"/>
  <c r="AD23" i="10"/>
  <c r="BI10" i="10"/>
  <c r="AD10" i="10"/>
  <c r="BP18" i="10"/>
  <c r="AS23" i="10"/>
  <c r="AQ16" i="10"/>
  <c r="X10" i="10"/>
  <c r="BK10" i="10"/>
  <c r="BS10" i="10"/>
  <c r="CW11" i="10"/>
  <c r="AI10" i="10"/>
  <c r="BQ10" i="10"/>
  <c r="CQ12" i="10"/>
  <c r="O22" i="10"/>
  <c r="AL17" i="10"/>
  <c r="BG17" i="10"/>
  <c r="CC12" i="10"/>
  <c r="AL22" i="10"/>
  <c r="AN17" i="10"/>
  <c r="AZ12" i="10"/>
  <c r="O12" i="10"/>
  <c r="AS22" i="10"/>
  <c r="CA12" i="10"/>
  <c r="S18" i="10"/>
  <c r="AX18" i="10"/>
  <c r="BH18" i="10"/>
  <c r="AY17" i="10"/>
  <c r="AC17" i="10"/>
  <c r="CY14" i="10"/>
  <c r="AM12" i="10"/>
  <c r="CI12" i="10"/>
  <c r="BP13" i="10"/>
  <c r="BG13" i="10"/>
  <c r="BZ11" i="10"/>
  <c r="CH11" i="10"/>
  <c r="AB10" i="10"/>
  <c r="CV10" i="10"/>
  <c r="AR10" i="10"/>
  <c r="CF10" i="10"/>
  <c r="AA18" i="10"/>
  <c r="CP18" i="10"/>
  <c r="M10" i="10"/>
  <c r="BT16" i="10"/>
  <c r="CZ10" i="10"/>
  <c r="BU17" i="10"/>
  <c r="S17" i="10"/>
  <c r="BQ14" i="10"/>
  <c r="AV12" i="10"/>
  <c r="BV12" i="10"/>
  <c r="BH10" i="10"/>
  <c r="AR13" i="10"/>
  <c r="BS13" i="10"/>
  <c r="CA11" i="10"/>
  <c r="CX11" i="10"/>
  <c r="I10" i="10"/>
  <c r="AG10" i="10"/>
  <c r="AW10" i="10"/>
  <c r="R10" i="10"/>
  <c r="Z10" i="10"/>
  <c r="AN12" i="10"/>
  <c r="BO12" i="10"/>
  <c r="AB22" i="10"/>
  <c r="AC12" i="10"/>
  <c r="BX12" i="10"/>
  <c r="CR17" i="10"/>
  <c r="CM12" i="10"/>
  <c r="R11" i="10"/>
  <c r="AD18" i="10"/>
  <c r="BG12" i="10"/>
  <c r="CH10" i="10"/>
  <c r="CX13" i="10"/>
  <c r="AO10" i="10"/>
  <c r="I11" i="10"/>
  <c r="AI11" i="10"/>
  <c r="AK22" i="10"/>
  <c r="AT10" i="10"/>
  <c r="CJ10" i="10"/>
  <c r="AB12" i="10"/>
  <c r="AX12" i="10"/>
  <c r="AH22" i="10"/>
  <c r="BS17" i="10"/>
  <c r="BZ12" i="10"/>
  <c r="CI17" i="10"/>
  <c r="AP17" i="10"/>
  <c r="M17" i="10"/>
  <c r="AY12" i="10"/>
  <c r="CV12" i="10"/>
  <c r="AG17" i="10"/>
  <c r="CP14" i="10"/>
  <c r="BY12" i="10"/>
  <c r="CQ13" i="10"/>
  <c r="K11" i="10"/>
  <c r="J18" i="10"/>
  <c r="V17" i="10"/>
  <c r="AV17" i="10"/>
  <c r="BO10" i="10"/>
  <c r="AJ14" i="10"/>
  <c r="R12" i="10"/>
  <c r="AM18" i="10"/>
  <c r="AW18" i="10"/>
  <c r="AU10" i="10"/>
  <c r="CC16" i="10"/>
  <c r="CC10" i="10"/>
  <c r="BO17" i="10"/>
  <c r="BJ17" i="10"/>
  <c r="BW10" i="10"/>
  <c r="AY14" i="10"/>
  <c r="Y12" i="10"/>
  <c r="AE12" i="10"/>
  <c r="BR10" i="10"/>
  <c r="O13" i="10"/>
  <c r="AS10" i="10"/>
  <c r="BH11" i="10"/>
  <c r="BO11" i="10"/>
  <c r="AQ23" i="10"/>
  <c r="BT10" i="10"/>
  <c r="BE10" i="10"/>
  <c r="CR10" i="10"/>
  <c r="CI10" i="10"/>
  <c r="AA21" i="10"/>
  <c r="P18" i="10"/>
  <c r="BC13" i="10"/>
  <c r="AP21" i="10"/>
  <c r="BC18" i="10"/>
  <c r="AE18" i="10"/>
  <c r="M13" i="10"/>
  <c r="J13" i="10"/>
  <c r="AF21" i="10"/>
  <c r="V18" i="10"/>
  <c r="AF17" i="10"/>
  <c r="AN14" i="10"/>
  <c r="S14" i="10"/>
  <c r="CT12" i="10"/>
  <c r="AW13" i="10"/>
  <c r="AJ13" i="10"/>
  <c r="CB11" i="10"/>
  <c r="I18" i="10"/>
  <c r="AP18" i="10"/>
  <c r="AV18" i="10"/>
  <c r="BG18" i="10"/>
  <c r="CK18" i="10"/>
  <c r="J16" i="10"/>
  <c r="AI16" i="10"/>
  <c r="CN17" i="10"/>
  <c r="CW17" i="10"/>
  <c r="N17" i="10"/>
  <c r="BE17" i="10"/>
  <c r="W22" i="10"/>
  <c r="BK14" i="10"/>
  <c r="BF14" i="10"/>
  <c r="CW12" i="10"/>
  <c r="AD12" i="10"/>
  <c r="CK12" i="10"/>
  <c r="BS12" i="10"/>
  <c r="CF13" i="10"/>
  <c r="N13" i="10"/>
  <c r="BD13" i="10"/>
  <c r="BZ13" i="10"/>
  <c r="BF13" i="10"/>
  <c r="BW11" i="10"/>
  <c r="CV11" i="10"/>
  <c r="CZ11" i="10"/>
  <c r="CG11" i="10"/>
  <c r="AA23" i="10"/>
  <c r="T23" i="10"/>
  <c r="AI21" i="10"/>
  <c r="BY13" i="10"/>
  <c r="P13" i="10"/>
  <c r="CC13" i="10"/>
  <c r="AK21" i="10"/>
  <c r="BI13" i="10"/>
  <c r="CH14" i="10"/>
  <c r="Q13" i="10"/>
  <c r="AS18" i="10"/>
  <c r="K12" i="10"/>
  <c r="BT13" i="10"/>
  <c r="AL13" i="10"/>
  <c r="AH13" i="10"/>
  <c r="M11" i="10"/>
  <c r="CJ11" i="10"/>
  <c r="BT11" i="10"/>
  <c r="BJ18" i="10"/>
  <c r="BQ18" i="10"/>
  <c r="BL18" i="10"/>
  <c r="BV18" i="10"/>
  <c r="CW18" i="10"/>
  <c r="AN16" i="10"/>
  <c r="BK16" i="10"/>
  <c r="CO17" i="10"/>
  <c r="J17" i="10"/>
  <c r="AD17" i="10"/>
  <c r="CF17" i="10"/>
  <c r="Y14" i="10"/>
  <c r="BA14" i="10"/>
  <c r="CY12" i="10"/>
  <c r="BN12" i="10"/>
  <c r="AK12" i="10"/>
  <c r="CF12" i="10"/>
  <c r="AC13" i="10"/>
  <c r="CK13" i="10"/>
  <c r="BW13" i="10"/>
  <c r="CN13" i="10"/>
  <c r="CD13" i="10"/>
  <c r="AT23" i="10"/>
  <c r="AR11" i="10"/>
  <c r="O11" i="10"/>
  <c r="U11" i="10"/>
  <c r="CT11" i="10"/>
  <c r="V23" i="10"/>
  <c r="AH23" i="10"/>
  <c r="P23" i="10"/>
  <c r="Z21" i="10"/>
  <c r="BU13" i="10"/>
  <c r="Y21" i="10"/>
  <c r="I13" i="10"/>
  <c r="X13" i="10"/>
  <c r="AN18" i="10"/>
  <c r="BU18" i="10"/>
  <c r="AJ12" i="10"/>
  <c r="CI13" i="10"/>
  <c r="BQ13" i="10"/>
  <c r="CS13" i="10"/>
  <c r="CI18" i="10"/>
  <c r="I12" i="10"/>
  <c r="BA12" i="10"/>
  <c r="L13" i="10"/>
  <c r="CY11" i="10"/>
  <c r="AO21" i="10"/>
  <c r="BD18" i="10"/>
  <c r="L18" i="10"/>
  <c r="U16" i="10"/>
  <c r="BM17" i="10"/>
  <c r="BQ12" i="10"/>
  <c r="V21" i="10"/>
  <c r="BZ18" i="10"/>
  <c r="CN18" i="10"/>
  <c r="CC18" i="10"/>
  <c r="BI18" i="10"/>
  <c r="CZ16" i="10"/>
  <c r="BC16" i="10"/>
  <c r="Z17" i="10"/>
  <c r="AK17" i="10"/>
  <c r="AX17" i="10"/>
  <c r="K17" i="10"/>
  <c r="AI14" i="10"/>
  <c r="BM14" i="10"/>
  <c r="J12" i="10"/>
  <c r="N12" i="10"/>
  <c r="BT12" i="10"/>
  <c r="U12" i="10"/>
  <c r="CG13" i="10"/>
  <c r="BJ13" i="10"/>
  <c r="R13" i="10"/>
  <c r="U13" i="10"/>
  <c r="AI13" i="10"/>
  <c r="BV11" i="10"/>
  <c r="AE11" i="10"/>
  <c r="AK11" i="10"/>
  <c r="J11" i="10"/>
  <c r="AB23" i="10"/>
  <c r="AT21" i="10"/>
  <c r="BO13" i="10"/>
  <c r="AE13" i="10"/>
  <c r="AE21" i="10"/>
  <c r="BX18" i="10"/>
  <c r="BN16" i="10"/>
  <c r="U21" i="10"/>
  <c r="CQ18" i="10"/>
  <c r="BM18" i="10"/>
  <c r="CU16" i="10"/>
  <c r="AA12" i="10"/>
  <c r="AS12" i="10"/>
  <c r="CV13" i="10"/>
  <c r="BY18" i="10"/>
  <c r="AE17" i="10"/>
  <c r="BF12" i="10"/>
  <c r="S21" i="10"/>
  <c r="AJ18" i="10"/>
  <c r="CB18" i="10"/>
  <c r="X18" i="10"/>
  <c r="M18" i="10"/>
  <c r="T16" i="10"/>
  <c r="BP16" i="10"/>
  <c r="AO17" i="10"/>
  <c r="BD17" i="10"/>
  <c r="BP17" i="10"/>
  <c r="AV14" i="10"/>
  <c r="AO12" i="10"/>
  <c r="BM12" i="10"/>
  <c r="AG12" i="10"/>
  <c r="V12" i="10"/>
  <c r="P12" i="10"/>
  <c r="AS13" i="10"/>
  <c r="BK13" i="10"/>
  <c r="BE13" i="10"/>
  <c r="AK13" i="10"/>
  <c r="AU13" i="10"/>
  <c r="CL11" i="10"/>
  <c r="BX11" i="10"/>
  <c r="BM11" i="10"/>
  <c r="BU11" i="10"/>
  <c r="AH11" i="10"/>
  <c r="AM23" i="10"/>
  <c r="P22" i="10"/>
  <c r="I27" i="2"/>
  <c r="O15" i="10"/>
  <c r="BR15" i="10"/>
  <c r="CR15" i="10"/>
  <c r="CJ16" i="10"/>
  <c r="CT14" i="10"/>
  <c r="CM14" i="10"/>
  <c r="V14" i="10"/>
  <c r="BY14" i="10"/>
  <c r="BB15" i="10"/>
  <c r="BO15" i="10"/>
  <c r="CS15" i="10"/>
  <c r="BW15" i="10"/>
  <c r="CE15" i="10"/>
  <c r="CW16" i="10"/>
  <c r="AP16" i="10"/>
  <c r="AW16" i="10"/>
  <c r="AV16" i="10"/>
  <c r="AA16" i="10"/>
  <c r="AS16" i="10"/>
  <c r="BX16" i="10"/>
  <c r="P16" i="10"/>
  <c r="BI16" i="10"/>
  <c r="BA16" i="10"/>
  <c r="CA16" i="10"/>
  <c r="CH16" i="10"/>
  <c r="CE16" i="10"/>
  <c r="Z16" i="10"/>
  <c r="AR16" i="10"/>
  <c r="BD16" i="10"/>
  <c r="S16" i="10"/>
  <c r="CT15" i="10"/>
  <c r="Z15" i="10"/>
  <c r="K16" i="10"/>
  <c r="AF16" i="10"/>
  <c r="CP16" i="10"/>
  <c r="BH15" i="10"/>
  <c r="V15" i="10"/>
  <c r="AM15" i="10"/>
  <c r="BH16" i="10"/>
  <c r="CN16" i="10"/>
  <c r="BX15" i="10"/>
  <c r="CD15" i="10"/>
  <c r="CV15" i="10"/>
  <c r="AZ15" i="10"/>
  <c r="AM16" i="10"/>
  <c r="CR16" i="10"/>
  <c r="AC16" i="10"/>
  <c r="BH14" i="10"/>
  <c r="Q15" i="10"/>
  <c r="CX16" i="10"/>
  <c r="AJ16" i="10"/>
  <c r="AI17" i="10"/>
  <c r="BK17" i="10"/>
  <c r="CX17" i="10"/>
  <c r="CU17" i="10"/>
  <c r="BH17" i="10"/>
  <c r="BZ17" i="10"/>
  <c r="BL17" i="10"/>
  <c r="CK17" i="10"/>
  <c r="W17" i="10"/>
  <c r="AW17" i="10"/>
  <c r="CH17" i="10"/>
  <c r="CC17" i="10"/>
  <c r="O17" i="10"/>
  <c r="BC17" i="10"/>
  <c r="U17" i="10"/>
  <c r="Y17" i="10"/>
  <c r="CS17" i="10"/>
  <c r="T17" i="10"/>
  <c r="AZ17" i="10"/>
  <c r="AT17" i="10"/>
  <c r="BF17" i="10"/>
  <c r="I17" i="10"/>
  <c r="BA17" i="10"/>
  <c r="BV17" i="10"/>
  <c r="BR17" i="10"/>
  <c r="CQ17" i="10"/>
  <c r="AR17" i="10"/>
  <c r="BX17" i="10"/>
  <c r="CD17" i="10"/>
  <c r="BI17" i="10"/>
  <c r="CA17" i="10"/>
  <c r="AB17" i="10"/>
  <c r="CP17" i="10"/>
  <c r="AA17" i="10"/>
  <c r="CE17" i="10"/>
  <c r="N14" i="10"/>
  <c r="AW14" i="10"/>
  <c r="AM14" i="10"/>
  <c r="AE15" i="10"/>
  <c r="BC15" i="10"/>
  <c r="BL15" i="10"/>
  <c r="AJ15" i="10"/>
  <c r="BS15" i="10"/>
  <c r="N15" i="10"/>
  <c r="L16" i="10"/>
  <c r="CY15" i="10"/>
  <c r="AY16" i="10"/>
  <c r="CF15" i="10"/>
  <c r="CG16" i="10"/>
  <c r="BO16" i="10"/>
  <c r="Q16" i="10"/>
  <c r="BU15" i="10"/>
  <c r="AY15" i="10"/>
  <c r="BE16" i="10"/>
  <c r="CF16" i="10"/>
  <c r="AR24" i="10"/>
  <c r="J14" i="10"/>
  <c r="CW14" i="10"/>
  <c r="BN15" i="10"/>
  <c r="BF16" i="10"/>
  <c r="BB16" i="10"/>
  <c r="CV16" i="10"/>
  <c r="AO16" i="10"/>
  <c r="E19" i="10"/>
  <c r="AO18" i="10"/>
  <c r="BW18" i="10"/>
  <c r="CX18" i="10"/>
  <c r="CS18" i="10"/>
  <c r="BS18" i="10"/>
  <c r="BO18" i="10"/>
  <c r="AL18" i="10"/>
  <c r="BE18" i="10"/>
  <c r="CH18" i="10"/>
  <c r="R18" i="10"/>
  <c r="AI18" i="10"/>
  <c r="AB18" i="10"/>
  <c r="BR18" i="10"/>
  <c r="BK18" i="10"/>
  <c r="K18" i="10"/>
  <c r="CA18" i="10"/>
  <c r="BN18" i="10"/>
  <c r="CJ18" i="10"/>
  <c r="CU18" i="10"/>
  <c r="BK15" i="10"/>
  <c r="AB15" i="10"/>
  <c r="J15" i="10"/>
  <c r="AO15" i="10"/>
  <c r="AW15" i="10"/>
  <c r="CB15" i="10"/>
  <c r="CM15" i="10"/>
  <c r="I16" i="10"/>
  <c r="AD16" i="10"/>
  <c r="X16" i="10"/>
  <c r="BV16" i="10"/>
  <c r="R16" i="10"/>
  <c r="AX16" i="10"/>
  <c r="BM16" i="10"/>
  <c r="AP24" i="10"/>
  <c r="CJ17" i="10"/>
  <c r="BQ17" i="10"/>
  <c r="CB17" i="10"/>
  <c r="BN17" i="10"/>
  <c r="AH17" i="10"/>
  <c r="AT14" i="10"/>
  <c r="CO14" i="10"/>
  <c r="BC14" i="10"/>
  <c r="N18" i="10"/>
  <c r="AK18" i="10"/>
  <c r="CM18" i="10"/>
  <c r="Z18" i="10"/>
  <c r="CD18" i="10"/>
  <c r="CY18" i="10"/>
  <c r="Q18" i="10"/>
  <c r="AC15" i="10"/>
  <c r="AS15" i="10"/>
  <c r="AG15" i="10"/>
  <c r="BI15" i="10"/>
  <c r="BP15" i="10"/>
  <c r="I15" i="10"/>
  <c r="CZ15" i="10"/>
  <c r="BG16" i="10"/>
  <c r="BW16" i="10"/>
  <c r="BS16" i="10"/>
  <c r="CS16" i="10"/>
  <c r="AH16" i="10"/>
  <c r="BL16" i="10"/>
  <c r="BY16" i="10"/>
  <c r="AQ17" i="10"/>
  <c r="BB17" i="10"/>
  <c r="CG17" i="10"/>
  <c r="CV17" i="10"/>
  <c r="BY17" i="10"/>
  <c r="O14" i="10"/>
  <c r="L14" i="10"/>
  <c r="BT14" i="10"/>
  <c r="BV15" i="10"/>
  <c r="U15" i="10"/>
  <c r="AV15" i="10"/>
  <c r="CL15" i="10"/>
  <c r="BD15" i="10"/>
  <c r="AU15" i="10"/>
  <c r="BF15" i="10"/>
  <c r="CI15" i="10"/>
  <c r="N16" i="10"/>
  <c r="AN15" i="10"/>
  <c r="CQ15" i="10"/>
  <c r="CD16" i="10"/>
  <c r="BZ16" i="10"/>
  <c r="BT15" i="10"/>
  <c r="BU16" i="10"/>
  <c r="BQ16" i="10"/>
  <c r="V16" i="10"/>
  <c r="X14" i="10"/>
  <c r="CK15" i="10"/>
  <c r="CU15" i="10"/>
  <c r="P15" i="10"/>
  <c r="BZ15" i="10"/>
  <c r="CL16" i="10"/>
  <c r="W18" i="10"/>
  <c r="AZ18" i="10"/>
  <c r="CT18" i="10"/>
  <c r="AF18" i="10"/>
  <c r="AC18" i="10"/>
  <c r="AQ15" i="10"/>
  <c r="CN15" i="10"/>
  <c r="BE15" i="10"/>
  <c r="S15" i="10"/>
  <c r="CG15" i="10"/>
  <c r="X15" i="10"/>
  <c r="K15" i="10"/>
  <c r="CI16" i="10"/>
  <c r="AG16" i="10"/>
  <c r="CM16" i="10"/>
  <c r="M16" i="10"/>
  <c r="AZ16" i="10"/>
  <c r="CO16" i="10"/>
  <c r="CK16" i="10"/>
  <c r="AQ24" i="10"/>
  <c r="AU24" i="10"/>
  <c r="AS17" i="10"/>
  <c r="BW17" i="10"/>
  <c r="AM17" i="10"/>
  <c r="P17" i="10"/>
  <c r="CM17" i="10"/>
  <c r="BJ14" i="10"/>
  <c r="AG14" i="10"/>
  <c r="CZ14" i="10"/>
  <c r="CV18" i="10"/>
  <c r="CE18" i="10"/>
  <c r="AQ18" i="10"/>
  <c r="BT18" i="10"/>
  <c r="O18" i="10"/>
  <c r="AT18" i="10"/>
  <c r="BA18" i="10"/>
  <c r="AR15" i="10"/>
  <c r="AT15" i="10"/>
  <c r="BY15" i="10"/>
  <c r="AP15" i="10"/>
  <c r="R15" i="10"/>
  <c r="AL15" i="10"/>
  <c r="W15" i="10"/>
  <c r="AL16" i="10"/>
  <c r="AK16" i="10"/>
  <c r="Y16" i="10"/>
  <c r="AE16" i="10"/>
  <c r="BR16" i="10"/>
  <c r="O16" i="10"/>
  <c r="BT17" i="10"/>
  <c r="CT17" i="10"/>
  <c r="Q17" i="10"/>
  <c r="AJ17" i="10"/>
  <c r="R17" i="10"/>
  <c r="W14" i="10"/>
  <c r="BB14" i="10"/>
  <c r="CC15" i="10"/>
  <c r="T15" i="10"/>
  <c r="CO15" i="10"/>
  <c r="L15" i="10"/>
  <c r="BJ15" i="10"/>
  <c r="AH15" i="10"/>
  <c r="BA15" i="10"/>
  <c r="CT16" i="10"/>
  <c r="CB16" i="10"/>
  <c r="AT16" i="10"/>
  <c r="AU16" i="10"/>
  <c r="CY16" i="10"/>
  <c r="AB16" i="10"/>
  <c r="AO14" i="10"/>
  <c r="CE14" i="10"/>
  <c r="I14" i="10"/>
  <c r="U14" i="10"/>
  <c r="BV14" i="10"/>
  <c r="AA14" i="10"/>
  <c r="T14" i="10"/>
  <c r="CJ14" i="10"/>
  <c r="AC14" i="10"/>
  <c r="BR14" i="10"/>
  <c r="CV14" i="10"/>
  <c r="CQ14" i="10"/>
  <c r="AX14" i="10"/>
  <c r="CL14" i="10"/>
  <c r="CC14" i="10"/>
  <c r="AL14" i="10"/>
  <c r="Q14" i="10"/>
  <c r="BE14" i="10"/>
  <c r="CG14" i="10"/>
  <c r="BX14" i="10"/>
  <c r="AD14" i="10"/>
  <c r="BN14" i="10"/>
  <c r="CS14" i="10"/>
  <c r="AR14" i="10"/>
  <c r="BP14" i="10"/>
  <c r="BD14" i="10"/>
  <c r="K14" i="10"/>
  <c r="AU14" i="10"/>
  <c r="CA14" i="10"/>
  <c r="P14" i="10"/>
  <c r="CF14" i="10"/>
  <c r="AE14" i="10"/>
  <c r="AZ14" i="10"/>
  <c r="AH14" i="10"/>
  <c r="CN14" i="10"/>
  <c r="Z14" i="10"/>
  <c r="BI14" i="10"/>
  <c r="AQ14" i="10"/>
  <c r="BS14" i="10"/>
  <c r="R14" i="10"/>
  <c r="AK14" i="10"/>
  <c r="M14" i="10"/>
  <c r="BU14" i="10"/>
  <c r="BZ14" i="10"/>
  <c r="BG14" i="10"/>
  <c r="AP14" i="10"/>
  <c r="CX14" i="10"/>
  <c r="AS14" i="10"/>
  <c r="CI14" i="10"/>
  <c r="CU14" i="10"/>
  <c r="BW14" i="10"/>
  <c r="AB14" i="10"/>
  <c r="BL14" i="10"/>
  <c r="CB14" i="10"/>
  <c r="CK14" i="10"/>
  <c r="AF14" i="10"/>
  <c r="BM15" i="10"/>
  <c r="CP15" i="10"/>
  <c r="CW15" i="10"/>
  <c r="CJ15" i="10"/>
  <c r="CA15" i="10"/>
  <c r="AD15" i="10"/>
  <c r="Y15" i="10"/>
  <c r="BQ15" i="10"/>
  <c r="BG15" i="10"/>
  <c r="M15" i="10"/>
  <c r="AK15" i="10"/>
  <c r="AF15" i="10"/>
  <c r="CH15" i="10"/>
  <c r="CX15" i="10"/>
  <c r="AX15" i="10"/>
  <c r="AA15" i="10"/>
  <c r="Y22" i="10"/>
  <c r="O21" i="10"/>
  <c r="T21" i="10"/>
  <c r="P21" i="10"/>
  <c r="AG21" i="10"/>
  <c r="AN21" i="10"/>
  <c r="AC21" i="10"/>
  <c r="AJ21" i="10"/>
  <c r="W21" i="10"/>
  <c r="N21" i="10"/>
  <c r="AQ21" i="10"/>
  <c r="AH21" i="10"/>
  <c r="X21" i="10"/>
  <c r="AU21" i="10"/>
  <c r="AD21" i="10"/>
  <c r="R21" i="10"/>
  <c r="M21" i="10"/>
  <c r="AR21" i="10"/>
  <c r="S22" i="10"/>
  <c r="AV21" i="10"/>
  <c r="CB12" i="10"/>
  <c r="L12" i="10"/>
  <c r="BK12" i="10"/>
  <c r="CG12" i="10"/>
  <c r="T12" i="10"/>
  <c r="AR12" i="10"/>
  <c r="CS12" i="10"/>
  <c r="BL12" i="10"/>
  <c r="AV13" i="10"/>
  <c r="CJ13" i="10"/>
  <c r="BB13" i="10"/>
  <c r="CR13" i="10"/>
  <c r="AP13" i="10"/>
  <c r="AY13" i="10"/>
  <c r="V13" i="10"/>
  <c r="CE13" i="10"/>
  <c r="AL11" i="10"/>
  <c r="L11" i="10"/>
  <c r="CS11" i="10"/>
  <c r="AW11" i="10"/>
  <c r="AY11" i="10"/>
  <c r="BA11" i="10"/>
  <c r="BQ11" i="10"/>
  <c r="V11" i="10"/>
  <c r="AG22" i="10"/>
  <c r="AP22" i="10"/>
  <c r="AU22" i="10"/>
  <c r="AT12" i="10"/>
  <c r="X12" i="10"/>
  <c r="M12" i="10"/>
  <c r="AI12" i="10"/>
  <c r="BB12" i="10"/>
  <c r="BR12" i="10"/>
  <c r="AH12" i="10"/>
  <c r="CJ12" i="10"/>
  <c r="CH13" i="10"/>
  <c r="CZ13" i="10"/>
  <c r="AZ13" i="10"/>
  <c r="CL13" i="10"/>
  <c r="AN13" i="10"/>
  <c r="CB13" i="10"/>
  <c r="CA13" i="10"/>
  <c r="AT13" i="10"/>
  <c r="AM11" i="10"/>
  <c r="W11" i="10"/>
  <c r="BK11" i="10"/>
  <c r="CF11" i="10"/>
  <c r="CI11" i="10"/>
  <c r="CK11" i="10"/>
  <c r="CR11" i="10"/>
  <c r="AT11" i="10"/>
  <c r="M23" i="10"/>
  <c r="AE22" i="10"/>
  <c r="CE12" i="10"/>
  <c r="CE25" i="10" s="1"/>
  <c r="AU12" i="10"/>
  <c r="BF11" i="10"/>
  <c r="AR22" i="10"/>
  <c r="AA22" i="10"/>
  <c r="AP12" i="10"/>
  <c r="BD12" i="10"/>
  <c r="CO12" i="10"/>
  <c r="AW12" i="10"/>
  <c r="BP12" i="10"/>
  <c r="CL12" i="10"/>
  <c r="CR12" i="10"/>
  <c r="BH12" i="10"/>
  <c r="AD13" i="10"/>
  <c r="AQ13" i="10"/>
  <c r="Z13" i="10"/>
  <c r="AG13" i="10"/>
  <c r="BX13" i="10"/>
  <c r="T13" i="10"/>
  <c r="K13" i="10"/>
  <c r="BR13" i="10"/>
  <c r="BB11" i="10"/>
  <c r="Y11" i="10"/>
  <c r="N11" i="10"/>
  <c r="P11" i="10"/>
  <c r="T11" i="10"/>
  <c r="BC11" i="10"/>
  <c r="S11" i="10"/>
  <c r="BR11" i="10"/>
  <c r="AB21" i="10"/>
  <c r="AK23" i="10"/>
  <c r="BU12" i="10"/>
  <c r="AD22" i="10"/>
  <c r="AC11" i="10"/>
  <c r="AG11" i="10"/>
  <c r="AJ11" i="10"/>
  <c r="BP11" i="10"/>
  <c r="AF11" i="10"/>
  <c r="CD11" i="10"/>
  <c r="AV22" i="10"/>
  <c r="CN12" i="10"/>
  <c r="BW12" i="10"/>
  <c r="BI12" i="10"/>
  <c r="CD12" i="10"/>
  <c r="CZ12" i="10"/>
  <c r="AL12" i="10"/>
  <c r="S12" i="10"/>
  <c r="CH12" i="10"/>
  <c r="CW13" i="10"/>
  <c r="BV13" i="10"/>
  <c r="S13" i="10"/>
  <c r="AX13" i="10"/>
  <c r="AM13" i="10"/>
  <c r="CP13" i="10"/>
  <c r="T22" i="10"/>
  <c r="AN11" i="10"/>
  <c r="BE11" i="10"/>
  <c r="CN11" i="10"/>
  <c r="AV11" i="10"/>
  <c r="AX11" i="10"/>
  <c r="AZ11" i="10"/>
  <c r="CC11" i="10"/>
  <c r="AS11" i="10"/>
  <c r="CP11" i="10"/>
  <c r="AI22" i="10"/>
  <c r="AF22" i="10"/>
  <c r="V22" i="10"/>
  <c r="AQ22" i="10"/>
  <c r="R22" i="10"/>
  <c r="Z22" i="10"/>
  <c r="Q22" i="10"/>
  <c r="AM22" i="10"/>
  <c r="N22" i="10"/>
  <c r="AT22" i="10"/>
  <c r="AC22" i="10"/>
  <c r="AO22" i="10"/>
  <c r="X22" i="10"/>
  <c r="M22" i="10"/>
  <c r="AN22" i="10"/>
  <c r="W12" i="10"/>
  <c r="AQ12" i="10"/>
  <c r="CP12" i="10"/>
  <c r="CX12" i="10"/>
  <c r="Q12" i="10"/>
  <c r="BC12" i="10"/>
  <c r="AF12" i="10"/>
  <c r="AB13" i="10"/>
  <c r="BN13" i="10"/>
  <c r="AA13" i="10"/>
  <c r="CM13" i="10"/>
  <c r="AO13" i="10"/>
  <c r="BL13" i="10"/>
  <c r="BA13" i="10"/>
  <c r="AO11" i="10"/>
  <c r="AU11" i="10"/>
  <c r="Z11" i="10"/>
  <c r="BL11" i="10"/>
  <c r="BN11" i="10"/>
  <c r="BS11" i="10"/>
  <c r="CQ11" i="10"/>
  <c r="AM25" i="10" l="1"/>
  <c r="BN25" i="10"/>
  <c r="CQ25" i="10"/>
  <c r="BW25" i="10"/>
  <c r="CW25" i="10"/>
  <c r="H10" i="10"/>
  <c r="BY25" i="10"/>
  <c r="AZ25" i="10"/>
  <c r="BH25" i="10"/>
  <c r="BL25" i="10"/>
  <c r="BP25" i="10"/>
  <c r="AR25" i="10"/>
  <c r="AO25" i="10"/>
  <c r="H24" i="10"/>
  <c r="AP25" i="10"/>
  <c r="CA25" i="10"/>
  <c r="BZ25" i="10"/>
  <c r="X25" i="10"/>
  <c r="AN25" i="10"/>
  <c r="J25" i="10"/>
  <c r="BF25" i="10"/>
  <c r="BJ25" i="10"/>
  <c r="P25" i="10"/>
  <c r="Y25" i="10"/>
  <c r="O25" i="10"/>
  <c r="H21" i="10"/>
  <c r="AX25" i="10"/>
  <c r="L25" i="10"/>
  <c r="H22" i="10"/>
  <c r="H23" i="10"/>
  <c r="BU25" i="10"/>
  <c r="BI25" i="10"/>
  <c r="CG25" i="10"/>
  <c r="BV25" i="10"/>
  <c r="CB25" i="10"/>
  <c r="CT25" i="10"/>
  <c r="N25" i="10"/>
  <c r="AU25" i="10"/>
  <c r="AV25" i="10"/>
  <c r="R25" i="10"/>
  <c r="H17" i="10"/>
  <c r="CN25" i="10"/>
  <c r="H13" i="10"/>
  <c r="CK25" i="10"/>
  <c r="BQ25" i="10"/>
  <c r="BB25" i="10"/>
  <c r="BM25" i="10"/>
  <c r="CY25" i="10"/>
  <c r="BT25" i="10"/>
  <c r="CU25" i="10"/>
  <c r="H18" i="10"/>
  <c r="AJ25" i="10"/>
  <c r="CX25" i="10"/>
  <c r="U25" i="10"/>
  <c r="CZ25" i="10"/>
  <c r="CD25" i="10"/>
  <c r="S25" i="10"/>
  <c r="BK25" i="10"/>
  <c r="AH25" i="10"/>
  <c r="BA25" i="10"/>
  <c r="BG25" i="10"/>
  <c r="AQ25" i="10"/>
  <c r="AE25" i="10"/>
  <c r="CV25" i="10"/>
  <c r="AF25" i="10"/>
  <c r="AI25" i="10"/>
  <c r="CH25" i="10"/>
  <c r="M25" i="10"/>
  <c r="AK25" i="10"/>
  <c r="H12" i="10"/>
  <c r="AB25" i="10"/>
  <c r="CL25" i="10"/>
  <c r="CO25" i="10"/>
  <c r="CM25" i="10"/>
  <c r="AA25" i="10"/>
  <c r="BS25" i="10"/>
  <c r="AS25" i="10"/>
  <c r="BC25" i="10"/>
  <c r="W25" i="10"/>
  <c r="BR25" i="10"/>
  <c r="BX25" i="10"/>
  <c r="BO25" i="10"/>
  <c r="I34" i="2"/>
  <c r="AY19" i="10"/>
  <c r="F19" i="10"/>
  <c r="CF19" i="10" s="1"/>
  <c r="AG25" i="10"/>
  <c r="AY25" i="10"/>
  <c r="H11" i="10"/>
  <c r="BE25" i="10"/>
  <c r="AC25" i="10"/>
  <c r="AW25" i="10"/>
  <c r="H15" i="10"/>
  <c r="CS25" i="10"/>
  <c r="BD25" i="10"/>
  <c r="H14" i="10"/>
  <c r="AT25" i="10"/>
  <c r="K25" i="10"/>
  <c r="AL25" i="10"/>
  <c r="CP25" i="10"/>
  <c r="CR25" i="10"/>
  <c r="I25" i="10"/>
  <c r="H16" i="10"/>
  <c r="CC25" i="10"/>
  <c r="CI25" i="10"/>
  <c r="Z25" i="10"/>
  <c r="Q25" i="10"/>
  <c r="T25" i="10"/>
  <c r="AD25" i="10"/>
  <c r="CF25" i="10"/>
  <c r="CJ25" i="10"/>
  <c r="V25" i="10"/>
  <c r="BX19" i="10" l="1"/>
  <c r="CZ19" i="10"/>
  <c r="AG19" i="10"/>
  <c r="J19" i="10"/>
  <c r="CG19" i="10"/>
  <c r="T19" i="10"/>
  <c r="AX19" i="10"/>
  <c r="AR19" i="10"/>
  <c r="Y19" i="10"/>
  <c r="BH19" i="10"/>
  <c r="AB19" i="10"/>
  <c r="BT19" i="10"/>
  <c r="BF19" i="10"/>
  <c r="CQ19" i="10"/>
  <c r="CI19" i="10"/>
  <c r="U19" i="10"/>
  <c r="K19" i="10"/>
  <c r="I29" i="2"/>
  <c r="H29" i="2" s="1"/>
  <c r="I33" i="2"/>
  <c r="BL19" i="10"/>
  <c r="BP19" i="10"/>
  <c r="AQ19" i="10"/>
  <c r="BC19" i="10"/>
  <c r="M19" i="10"/>
  <c r="N19" i="10"/>
  <c r="S19" i="10"/>
  <c r="Q19" i="10"/>
  <c r="BY19" i="10"/>
  <c r="AZ19" i="10"/>
  <c r="CS19" i="10"/>
  <c r="BZ19" i="10"/>
  <c r="AM19" i="10"/>
  <c r="AF19" i="10"/>
  <c r="AI19" i="10"/>
  <c r="AE19" i="10"/>
  <c r="CL19" i="10"/>
  <c r="BB19" i="10"/>
  <c r="AU19" i="10"/>
  <c r="CT19" i="10"/>
  <c r="BI19" i="10"/>
  <c r="AW19" i="10"/>
  <c r="BA19" i="10"/>
  <c r="AS19" i="10"/>
  <c r="CY19" i="10"/>
  <c r="CN19" i="10"/>
  <c r="CM19" i="10"/>
  <c r="BE19" i="10"/>
  <c r="BK19" i="10"/>
  <c r="CE19" i="10"/>
  <c r="CR19" i="10"/>
  <c r="BR19" i="10"/>
  <c r="CO19" i="10"/>
  <c r="AC19" i="10"/>
  <c r="CB19" i="10"/>
  <c r="CK19" i="10"/>
  <c r="CV19" i="10"/>
  <c r="BM19" i="10"/>
  <c r="Z19" i="10"/>
  <c r="I19" i="10"/>
  <c r="CC19" i="10"/>
  <c r="BN19" i="10"/>
  <c r="BQ19" i="10"/>
  <c r="BG19" i="10"/>
  <c r="CP19" i="10"/>
  <c r="AN19" i="10"/>
  <c r="P19" i="10"/>
  <c r="CJ19" i="10"/>
  <c r="CW19" i="10"/>
  <c r="L19" i="10"/>
  <c r="V19" i="10"/>
  <c r="BS19" i="10"/>
  <c r="AH19" i="10"/>
  <c r="R19" i="10"/>
  <c r="CD19" i="10"/>
  <c r="CH19" i="10"/>
  <c r="BV19" i="10"/>
  <c r="X19" i="10"/>
  <c r="AA19" i="10"/>
  <c r="BD19" i="10"/>
  <c r="CU19" i="10"/>
  <c r="AJ19" i="10"/>
  <c r="H25" i="10"/>
  <c r="W19" i="10"/>
  <c r="BW19" i="10"/>
  <c r="CA19" i="10"/>
  <c r="BJ19" i="10"/>
  <c r="O19" i="10"/>
  <c r="AD19" i="10"/>
  <c r="CX19" i="10"/>
  <c r="AV19" i="10"/>
  <c r="AT19" i="10"/>
  <c r="AP19" i="10"/>
  <c r="AK19" i="10"/>
  <c r="AO19" i="10"/>
  <c r="BO19" i="10"/>
  <c r="BU19" i="10"/>
  <c r="AL19" i="10"/>
  <c r="I30" i="2" l="1"/>
  <c r="H30" i="2" s="1"/>
  <c r="I28" i="2"/>
  <c r="I32" i="2" s="1"/>
  <c r="I35" i="2" s="1"/>
  <c r="I36" i="2" s="1"/>
  <c r="H39" i="2" s="1"/>
  <c r="K33" i="2"/>
  <c r="H33" i="2"/>
  <c r="H19" i="10"/>
  <c r="H28" i="2" l="1"/>
  <c r="H31" i="2" s="1"/>
  <c r="G14" i="2" s="1"/>
  <c r="I31" i="2"/>
  <c r="G13" i="2" l="1"/>
  <c r="H25" i="2"/>
  <c r="H11" i="2"/>
  <c r="N18" i="2"/>
  <c r="G15" i="2"/>
  <c r="F16" i="2"/>
  <c r="F13" i="2"/>
  <c r="E17" i="2"/>
  <c r="I17" i="2" s="1"/>
  <c r="H14" i="2"/>
  <c r="G12" i="2"/>
  <c r="E25" i="2"/>
  <c r="I25" i="2" s="1"/>
  <c r="I26" i="2" s="1"/>
  <c r="F17" i="2"/>
  <c r="G18" i="2"/>
  <c r="H16" i="2"/>
  <c r="G21" i="2"/>
  <c r="G11" i="2"/>
  <c r="G16" i="2"/>
  <c r="H12" i="2"/>
  <c r="H18" i="2"/>
  <c r="E12" i="2"/>
  <c r="I12" i="2" s="1"/>
  <c r="H13" i="2"/>
  <c r="N21" i="2"/>
  <c r="N15" i="2"/>
  <c r="H15" i="2"/>
  <c r="E15" i="2"/>
  <c r="I15" i="2" s="1"/>
  <c r="F21" i="2"/>
  <c r="G25" i="2"/>
  <c r="E16" i="2"/>
  <c r="I16" i="2" s="1"/>
  <c r="H21" i="2"/>
  <c r="F15" i="2"/>
  <c r="F18" i="2"/>
  <c r="H17" i="2"/>
  <c r="N25" i="2"/>
  <c r="F25" i="2"/>
  <c r="N11" i="2"/>
  <c r="E11" i="2"/>
  <c r="F14" i="2"/>
  <c r="E14" i="2"/>
  <c r="N17" i="2"/>
  <c r="N12" i="2"/>
  <c r="N13" i="2"/>
  <c r="F12" i="2"/>
  <c r="F11" i="2"/>
  <c r="N16" i="2"/>
  <c r="E21" i="2"/>
  <c r="I21" i="2" s="1"/>
  <c r="K21" i="2" s="1"/>
  <c r="E18" i="2"/>
  <c r="I18" i="2" s="1"/>
  <c r="E13" i="2"/>
  <c r="I13" i="2" s="1"/>
  <c r="G17" i="2"/>
  <c r="N14" i="2"/>
  <c r="L15" i="2" l="1"/>
  <c r="I23" i="2"/>
  <c r="K26" i="2" s="1"/>
  <c r="L25" i="2"/>
  <c r="L14" i="2"/>
  <c r="L12" i="2"/>
  <c r="L21" i="2"/>
  <c r="L11" i="2"/>
  <c r="L17" i="2"/>
  <c r="I14" i="2"/>
  <c r="K18" i="2" s="1"/>
  <c r="L16" i="2"/>
  <c r="L13" i="2"/>
  <c r="L18" i="2"/>
  <c r="I11" i="2"/>
  <c r="I19" i="2" s="1"/>
  <c r="K19" i="2" s="1"/>
</calcChain>
</file>

<file path=xl/comments1.xml><?xml version="1.0" encoding="utf-8"?>
<comments xmlns="http://schemas.openxmlformats.org/spreadsheetml/2006/main">
  <authors>
    <author>Paola Andrea Martinez Serna</author>
  </authors>
  <commentList>
    <comment ref="E10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3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20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</commentList>
</comments>
</file>

<file path=xl/sharedStrings.xml><?xml version="1.0" encoding="utf-8"?>
<sst xmlns="http://schemas.openxmlformats.org/spreadsheetml/2006/main" count="917" uniqueCount="255">
  <si>
    <t>ANÁLISIS PRESUPUESTO GENERAL</t>
  </si>
  <si>
    <t>ÍTEM</t>
  </si>
  <si>
    <t xml:space="preserve">DESCRIPCIÓN </t>
  </si>
  <si>
    <t>COSTOS UNITARIO</t>
  </si>
  <si>
    <t xml:space="preserve">VR UNITARIO </t>
  </si>
  <si>
    <t>VR TOTAL</t>
  </si>
  <si>
    <t>CANTIDAD</t>
  </si>
  <si>
    <t>MATERIALES</t>
  </si>
  <si>
    <t>TRANSPORTE</t>
  </si>
  <si>
    <t>E &amp; H</t>
  </si>
  <si>
    <t>MANO OBRA CALIFICADA</t>
  </si>
  <si>
    <t>MANO OBRA NO CALIFICADA</t>
  </si>
  <si>
    <t>IMPLEMENTACIÓN Y PUESTA EN FUNCIONAMIENTO DE EQUIPOS PARA LA OPERACIÓN FOTOVOLTAICA</t>
  </si>
  <si>
    <t>Replanteo y Localización de Usuarios</t>
  </si>
  <si>
    <t xml:space="preserve">Suministro, Transporte e Instalación de Sistema de 2 Paneles 710 W  Monocristalino bifacial, doble cristal de alta eficiencia tolerancia positiva de vatios eficiencia del modulo de 22%, Garantia de 15 años </t>
  </si>
  <si>
    <t>Suministro, Transporte e Instalación de Batería Litio 200 Ah a 25,6 Vdc con Ciclos 6000 a DoD hasta el 80%</t>
  </si>
  <si>
    <t>Suministro, Transporte e Instalación de Inversor de onda senoidal pura 24 Vdc a 2000 W con eficiencia superior al 91% de -15 a 60 °C</t>
  </si>
  <si>
    <t xml:space="preserve">Sistema de puesta a tierra  con varilla de cobre 2,4m x 5/8" tratamiento de suelos </t>
  </si>
  <si>
    <t>2.0</t>
  </si>
  <si>
    <t>SISTEMA DE MEDICIÓN Y GESTIÓN DE ENERGÍA</t>
  </si>
  <si>
    <t>Medidor prepago monofásico con sistema de gestión de recaudo con comunicación off line, Alambrado tipo riel DIN 120V-220V 5A (80A) (Unidad de Control de Medición+ Control de interface de usuario)</t>
  </si>
  <si>
    <t>3.0</t>
  </si>
  <si>
    <t>INSTALACIONES INTERNAS</t>
  </si>
  <si>
    <t>SUBTOTAL COSTOS DIRECTOS</t>
  </si>
  <si>
    <t>ADMINISTRACIÓN</t>
  </si>
  <si>
    <t>IMPREVISTOS</t>
  </si>
  <si>
    <t>UTILIDAD</t>
  </si>
  <si>
    <t>SUBTOTAL COSTOS INDIRECTOS</t>
  </si>
  <si>
    <t>COSTOS DIRECTOS + INDIRECTOS</t>
  </si>
  <si>
    <t>INTERVENTORÍA TÉCNICA</t>
  </si>
  <si>
    <t>PLAN DE GESTIÓN SOCIAL, CARACTERIZACIÓN, FORMACIÓN Y ACOMPAÑAMIENTO SOCIAL CE (Escuela TEJ)</t>
  </si>
  <si>
    <t>ADMINISTRACIÓN DELEGADA</t>
  </si>
  <si>
    <t>TOTAL PROYECTO</t>
  </si>
  <si>
    <t>DURACION DEL PROYECTO (meses)</t>
  </si>
  <si>
    <t>NUMERO DE USUARIOS (und)</t>
  </si>
  <si>
    <t>COSTO POR USUARIO ($)</t>
  </si>
  <si>
    <t>DAVID MONTAÑO OLMEDO</t>
  </si>
  <si>
    <t>1088262917 - CL205-91010</t>
  </si>
  <si>
    <t>INGENIERO ELECTRICISTA</t>
  </si>
  <si>
    <t>MS</t>
  </si>
  <si>
    <t>MOS</t>
  </si>
  <si>
    <t>TS</t>
  </si>
  <si>
    <t>EYHS</t>
  </si>
  <si>
    <t>COSTOS TOTALES</t>
  </si>
  <si>
    <t>MANO OBRA</t>
  </si>
  <si>
    <t>TRANSPORTES</t>
  </si>
  <si>
    <t xml:space="preserve">Subtotal </t>
  </si>
  <si>
    <t>ESTABLECIMIENTO DE COMUNIDADES ENERGETICAS</t>
  </si>
  <si>
    <t>___________________________________</t>
  </si>
  <si>
    <t>CANT.</t>
  </si>
  <si>
    <t>%</t>
  </si>
  <si>
    <t>______________________________________</t>
  </si>
  <si>
    <t>UNIDAD</t>
  </si>
  <si>
    <t>UN</t>
  </si>
  <si>
    <t>ANÁLISIS DE PRECIOS UNITARIOS</t>
  </si>
  <si>
    <t>DESCRIPCIÓN DE MATERIALES</t>
  </si>
  <si>
    <t>UNID.</t>
  </si>
  <si>
    <t>VR. UNIT.  + IVA</t>
  </si>
  <si>
    <t>VALOR ANTES DE IVA</t>
  </si>
  <si>
    <t>VALOR IVA</t>
  </si>
  <si>
    <t>VR. PARCIAL</t>
  </si>
  <si>
    <t>SUBTOTAL MATERIALES</t>
  </si>
  <si>
    <t>DESCRIPCIÓN EQUIPOS y HERRAMIENTAS</t>
  </si>
  <si>
    <t>Tarifa/día</t>
  </si>
  <si>
    <t>Rendimiento</t>
  </si>
  <si>
    <t>VR. ÍTEM</t>
  </si>
  <si>
    <t>UND</t>
  </si>
  <si>
    <t>SUBTOTAL EQUIPOS Y HERRAMIENTAS</t>
  </si>
  <si>
    <t>DESCRIPCIÓN TRANSPORTES</t>
  </si>
  <si>
    <t>PESO</t>
  </si>
  <si>
    <t>TARIFA/Kg</t>
  </si>
  <si>
    <t>AJUSTE / VOLUMEN</t>
  </si>
  <si>
    <t>SUBTOTAL TRANSPORTES</t>
  </si>
  <si>
    <t>MANO DE OBRA</t>
  </si>
  <si>
    <t>DESCRIPCIÓN MANO DE OBRA</t>
  </si>
  <si>
    <t>Jornal</t>
  </si>
  <si>
    <t>Fac. Prest.</t>
  </si>
  <si>
    <t>RENDIM.</t>
  </si>
  <si>
    <t>SUBTOTAL MANO DE OBRA</t>
  </si>
  <si>
    <t>ML</t>
  </si>
  <si>
    <t>EQUIPOS Y HERRAMIENTAS</t>
  </si>
  <si>
    <t>KG</t>
  </si>
  <si>
    <t>BULT.</t>
  </si>
  <si>
    <t>M^3</t>
  </si>
  <si>
    <t xml:space="preserve">ANÁLISIS CRONOGRAMA DELPROYECTO 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</si>
  <si>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</si>
  <si>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</si>
  <si>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</si>
  <si>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</si>
  <si>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</si>
  <si>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</si>
  <si>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</si>
  <si>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</si>
  <si>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</si>
  <si>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</si>
  <si>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</si>
  <si>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</si>
  <si>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</si>
  <si>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</si>
  <si>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</si>
  <si>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</si>
  <si>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</si>
  <si>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</si>
  <si>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</si>
  <si>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</si>
  <si>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</si>
  <si>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</si>
  <si>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</si>
  <si>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</si>
  <si>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 xml:space="preserve">VR TOTAL </t>
  </si>
  <si>
    <t>Inicio (semana)</t>
  </si>
  <si>
    <t>Fin (semana)</t>
  </si>
  <si>
    <t>Duracion (semana)</t>
  </si>
  <si>
    <t>Verificar</t>
  </si>
  <si>
    <t xml:space="preserve">Etapa Precontractual del Proyecto </t>
  </si>
  <si>
    <t xml:space="preserve">Liquidacion del proyecto </t>
  </si>
  <si>
    <t>ANÁLISIS FLUJO DE CAJA</t>
  </si>
  <si>
    <t>1.1</t>
  </si>
  <si>
    <t>1.2</t>
  </si>
  <si>
    <t>1.3</t>
  </si>
  <si>
    <t>1.4</t>
  </si>
  <si>
    <t>1.5</t>
  </si>
  <si>
    <t>1.6</t>
  </si>
  <si>
    <t>1.7</t>
  </si>
  <si>
    <t>1.8</t>
  </si>
  <si>
    <t>Suministro, Transporte e Instalación de Mástil estructurado de 3 mtrs x160mm con base cuadrada de 330mmx330mm, acero galvanizado, espesor 2.5mm para Modulos de 2 Paneles Solares</t>
  </si>
  <si>
    <t>Equipo GPS</t>
  </si>
  <si>
    <t>Papelería</t>
  </si>
  <si>
    <t xml:space="preserve">lapiceros y demás </t>
  </si>
  <si>
    <t>Transporte Interveredal para replanteo</t>
  </si>
  <si>
    <t>Encuestador</t>
  </si>
  <si>
    <t>Capataz</t>
  </si>
  <si>
    <t>Electricista</t>
  </si>
  <si>
    <t xml:space="preserve">Paneles 710 W  Monocristalino bifacial, doble cristal de alta eficiencia tolerancia positiva de vatios eficiencia del modulo de 22%, Garantia de 15 años </t>
  </si>
  <si>
    <t>Tornillos en acero galvanizado 1/4" x 3/4, incluye tuerca, guaza y arandela.</t>
  </si>
  <si>
    <t>Conector MC4 hembra.</t>
  </si>
  <si>
    <t>Conector MC4 macho.</t>
  </si>
  <si>
    <t>Cable Solar 6 mm2 NEGRO.</t>
  </si>
  <si>
    <t>Caja de paso externa plástica con riel IP65 20x20 Cm doble fondo.</t>
  </si>
  <si>
    <t>Interruptor termomagnetico de 20 A tipo riel - DC</t>
  </si>
  <si>
    <t>Bloque de distribucion aislado (barraje)</t>
  </si>
  <si>
    <t>Descargador de sobretensiones (DPS)</t>
  </si>
  <si>
    <t>Cinta Bandit 1/4, incluye hebilla en acero inoxidable.</t>
  </si>
  <si>
    <t xml:space="preserve">Riel omega, incluye remaches </t>
  </si>
  <si>
    <t>Prensa estopa plastica 3/4".</t>
  </si>
  <si>
    <t>Conector recto para coraza 3/4".</t>
  </si>
  <si>
    <t>Conector curvo para coraza de 3/4".</t>
  </si>
  <si>
    <t>Coraza americana, alma en acero 3/4"</t>
  </si>
  <si>
    <t>Consumibles (amarres, marquillas, cinta de marcación y/o aislante, etc)</t>
  </si>
  <si>
    <t>Herramienta menor</t>
  </si>
  <si>
    <t>Auxiliar electricista</t>
  </si>
  <si>
    <t>Estructura metálica galvanizada para soportar dos (2) paneles fotovoltaicos</t>
  </si>
  <si>
    <t>Poste metálico tipo mastil estructurado de 3 mtrs, en acero galvanizado, espesor 2.5mm, dos mirillas</t>
  </si>
  <si>
    <t>Tornillería metálica galvanizada fijación</t>
  </si>
  <si>
    <t xml:space="preserve">Cemento </t>
  </si>
  <si>
    <t>Arena</t>
  </si>
  <si>
    <t>Grava 1/2"</t>
  </si>
  <si>
    <t>Varilla de acero estructural corrugada 1/2" x 6 [m]</t>
  </si>
  <si>
    <t>Varilla de acero estructural corrugada 3/8" x 6 [m]</t>
  </si>
  <si>
    <t>Alambre de acero</t>
  </si>
  <si>
    <t>Pernos en acero 5/8 " - punta roscada y galvanizada-cuerpo en L - Longitud total 90 [cm] - gancho 20 [cm]</t>
  </si>
  <si>
    <t>Oficial de construcción</t>
  </si>
  <si>
    <t>Ayudante de Obra Civil</t>
  </si>
  <si>
    <t>Interruptor termomagnetico de 63 A tipo riel - DC</t>
  </si>
  <si>
    <t>Cable de cobre THHN/THWN #6 AWG COLOR VERDE</t>
  </si>
  <si>
    <t>Conductor calibre 10 AWG Negro</t>
  </si>
  <si>
    <t>Soporte de fijacion de Regulador</t>
  </si>
  <si>
    <t>Suministro, Transporte e Instalación de Batería Litio 200 Ah a 25.6 Vdc con Ciclos 6000 a DoD hasta el 80%</t>
  </si>
  <si>
    <t>Batería Litio 200 Ah a 25.6 Vdc con Ciclos 6000 a DoD hasta el 80%</t>
  </si>
  <si>
    <t>Terminales para batería</t>
  </si>
  <si>
    <t>Termoencogible 10 mm</t>
  </si>
  <si>
    <t>Inversor de onda senoidal pura 24 Vdc a 2000 W con eficiencia superior al 91% de -15 a 60 °C</t>
  </si>
  <si>
    <t>Soporte de fijacion de Inversor</t>
  </si>
  <si>
    <t>Alambre #10 THHN - verde (aterrizaje de carcasas metálicas)</t>
  </si>
  <si>
    <t>Gabinete metálico con puerta y chapa para equipos y conexiones DC/AC (incluye doblefondo, entrepaños, angeos metalicos, troquelados, diseño y fabricacion a la medida de los componentes),  60cm de frente, 46cm de fondo y 84cm de alto</t>
  </si>
  <si>
    <t>Excavación de zanja para acometida principal en zona verde de 20X60cm</t>
  </si>
  <si>
    <t>Cable de cobre encauchetado 2x6 AWG THWN TC SR</t>
  </si>
  <si>
    <t>Tubería EMT 1/2"</t>
  </si>
  <si>
    <t>Curva EMT 1/2"</t>
  </si>
  <si>
    <t>Accesorios de fijacion tuberia EMT a muro</t>
  </si>
  <si>
    <t>Tuberia PVC 1/2"</t>
  </si>
  <si>
    <t>Clavija Codelca tres polos.</t>
  </si>
  <si>
    <t>Cable de cobre desnudo 12 AWG o THHN 12 - verde</t>
  </si>
  <si>
    <t>Terminal metalica EMT 1/2"</t>
  </si>
  <si>
    <t>Terminal de cobre No. 12</t>
  </si>
  <si>
    <t>Terminal de cobre No. 10</t>
  </si>
  <si>
    <t>Bornas de riel sencilla  - blanca</t>
  </si>
  <si>
    <t xml:space="preserve">Bornas de riel sencilla - verde </t>
  </si>
  <si>
    <t>Freno para borna tipo riel</t>
  </si>
  <si>
    <t>Curva PVC 1/2"</t>
  </si>
  <si>
    <t>Adaptador de tuberia pvc 3/4</t>
  </si>
  <si>
    <t>Medidor prepago monofásico bifilar bicuerpo alambrado tipo riel DIN 120V-220V 5A (80A) (Unidad de Control de Medición+ Control de interface de usuario)</t>
  </si>
  <si>
    <t>Plataforma digital para registro y facturación de recaudo centralizado</t>
  </si>
  <si>
    <t>Terminal (Datáfono) portátil con comunacion GPRS, Ethernet, WiFi y Línea telefónica, con lector interno de Código de Barras y tarjeta RFID</t>
  </si>
  <si>
    <t>Software de datáfonos para punto de venta</t>
  </si>
  <si>
    <t>Servidor para sistema de medición centralizado (DD 1TB con 500 GB Libres, 8GB RAM, Procesador Core i5 o similar, Tarjeta de Red de 100Mb, Lector de DVD, 4 puertos USB, Puerto Serial RS232 de 115 Mbps, Pantalla, Teclado, Mouse)</t>
  </si>
  <si>
    <t>UPS 2200 VA</t>
  </si>
  <si>
    <t>Caja policarbonato para contador monofásico con Riel DIN</t>
  </si>
  <si>
    <t xml:space="preserve">Minibreaker Termomagnético Monopolar 1x20A - 6kA para Riel </t>
  </si>
  <si>
    <t>Datasol DC Wifi (inlcuye 2 tarjetas Mifare)</t>
  </si>
  <si>
    <t>Aplicativo servidor de captura datalogger</t>
  </si>
  <si>
    <t>App Software Android Lectura información medidores (Hasta 4 Dispositivos)</t>
  </si>
  <si>
    <t>Entrenamiento y puesta en marcha servidor de captura (Virtual).</t>
  </si>
  <si>
    <t>Varilla maciza de cobre de 5/8" x 2,4 mt</t>
  </si>
  <si>
    <t>Cable de cobre desnudo No. 8 AWG</t>
  </si>
  <si>
    <t>Perno de Unión Cable 8 AWG-Varilla 5/8"</t>
  </si>
  <si>
    <t>Punto de registro SPT en concreto medida interior 30x30 cm con tapa</t>
  </si>
  <si>
    <t>Terminal estañada #8</t>
  </si>
  <si>
    <t>Curva PVC 1"</t>
  </si>
  <si>
    <t>Tuberia PVC 1"</t>
  </si>
  <si>
    <t>Suministro, transporte e instalación de kit basico de instalaciones internas ( (5) salidas de iluminación de led 10W a 120v y (5) salidas tomacorrientes doble con polo a tierra 120V 15A)</t>
  </si>
  <si>
    <t>Tablero de distribucion monofasico de 4 circuitos</t>
  </si>
  <si>
    <t>Breaker Monopolar enchufable de 15 A</t>
  </si>
  <si>
    <t>Cable de cobre THHN/THWN #12 AWG COLOR NEGRO</t>
  </si>
  <si>
    <t>Cable de cobre THHN/THWN #12 AWG COLOR BLANCO</t>
  </si>
  <si>
    <t>Cable de cobre THHN/THWN #12 AWG COLOR VERDE</t>
  </si>
  <si>
    <t>Cable de cobre encauchetado 3x12 AWG</t>
  </si>
  <si>
    <t>Caja metálica galvanizada 2x4"</t>
  </si>
  <si>
    <t>Caja metálica galvanizada 4x4"</t>
  </si>
  <si>
    <t xml:space="preserve">Tapa ciega 4x4 </t>
  </si>
  <si>
    <t>Unión metalica EMT 1/2"</t>
  </si>
  <si>
    <t>Abrazadera metalica doble ala 3/4"</t>
  </si>
  <si>
    <t>Interruptor sencillo</t>
  </si>
  <si>
    <t>Caja metálica octogonal para plafón</t>
  </si>
  <si>
    <t>Plafon plastico (Incluye tornillos)</t>
  </si>
  <si>
    <t>tornillos tipo drywall # 3 x 3/4"</t>
  </si>
  <si>
    <t>Bombilla ahorradora de 10 W LED</t>
  </si>
  <si>
    <t>Tomacorriente doble con polo a tierra 120V 15A</t>
  </si>
  <si>
    <t>Papel contact Naranja x pliego</t>
  </si>
  <si>
    <t>Cinta Aislante Negra  3M - #33</t>
  </si>
  <si>
    <t>Cinta Aislante Roja Temflex 3M x 18m</t>
  </si>
  <si>
    <t>Cinta Aislante Azul Temflex 3M x 18m</t>
  </si>
  <si>
    <t>Cinta Aislante Verde Temflex 3M x 18m</t>
  </si>
  <si>
    <t>VALOR TOTAL UNITARIO ÍTEM 1.1</t>
  </si>
  <si>
    <t>VALOR TOTAL UNITARIO ÍTEM 1.2</t>
  </si>
  <si>
    <t>VALOR TOTAL UNITARIO ÍTEM 1.3</t>
  </si>
  <si>
    <t>VALOR TOTAL UNITARIO ÍTEM 1.4</t>
  </si>
  <si>
    <t>VALOR TOTAL UNITARIO ÍTEM 1.5</t>
  </si>
  <si>
    <t>VALOR TOTAL UNITARIO ÍTEM 1.6</t>
  </si>
  <si>
    <t>VALOR TOTAL UNITARIO ÍTEM 1.7</t>
  </si>
  <si>
    <t>VALOR TOTAL UNITARIO ÍTEM 1.8</t>
  </si>
  <si>
    <t>2.1</t>
  </si>
  <si>
    <t>VALOR TOTAL UNITARIO ÍTEM 2.1</t>
  </si>
  <si>
    <t>3.1</t>
  </si>
  <si>
    <t>VALOR TOTAL UNITARIO ÍTEM 3.1</t>
  </si>
  <si>
    <t>Transporte (Mular - Fluvial) cabeceras  - Veredas Beneficiarias</t>
  </si>
  <si>
    <t>Suministro, transporte e Instalación de Gabinete para equipos de 84x60x46cm, lámina galvanizada, calibre número 16, pintura electrostática, Incluye la Excavación de zanja para acometida principal en zona verde de 20X60cm</t>
  </si>
  <si>
    <t>Suministro, transporte e instalación de kit basico de instalaciones internas ((5) salidas de iluminación de led 10W a 120V y (5) salidas tomacorrientes doble con polo a tierra 120V 15A)</t>
  </si>
  <si>
    <t>Controlador MPPT de  60 A a 1600 W con eficiencia superior a 98%</t>
  </si>
  <si>
    <t>Suministro, Transporte e Instalación de Controlador MPPT de  60 A a 1600 W con eficiencia superior a 98%</t>
  </si>
  <si>
    <t>Suministro, transporte e Instalación de Gabinete para equipos de 84x60x46cm, lamina galvanizada, calibre numero 16, pintura electrostática, Incluye la Excavación de zanja para acometida principal en zona verde de 20X60cm</t>
  </si>
  <si>
    <t>Transporte terrestre Bogotá - San Miguel incluye cargue en Bogotá</t>
  </si>
  <si>
    <t>Transporte (Terrestre) San Miguel - Cabecera Veredas Beneficiarias, incluye cargue y descargue de materiales.</t>
  </si>
  <si>
    <t>IMPLEMENTACIÓN DE SOLUCIONES SOLARES FOTOVOLTAICAS SSFV EN EL MARCO DE LA ESTRATEGIA NACIONAL DE COMUNIDADES ENERGÉTICAS EN EL MUNICIPIO DE SAN MIGUEL DEPARTAMENTO DE PUTUMAYO</t>
  </si>
  <si>
    <t>CONSTRUCCIÓN INTEGRAL DE SOLUCIONES INDIVIDUALES FOTOVOLTAICAS PARA LA GENERACIÓN DE ENERGÍA ELÉCTRICA EN VIVIENDA RURAL DISPERSA, EN EL MUNICIPIO DE SAN MIGUEL EN EL DEPARTAMENTO DEL PUTUMAYO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</si>
</sst>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&quot; &quot;* #,##0.00&quot; &quot;;&quot;-&quot;* #,##0.00&quot; &quot;;&quot; &quot;* &quot;-&quot;#&quot; &quot;;&quot; &quot;@&quot; &quot;"/>
    <numFmt numFmtId="166" formatCode="&quot; &quot;* #,##0&quot; &quot;;&quot;-&quot;* #,##0&quot; &quot;;&quot; &quot;* &quot;-&quot;#&quot; &quot;;&quot; &quot;@&quot; &quot;"/>
    <numFmt numFmtId="167" formatCode="&quot; &quot;* #,##0.00&quot; &quot;;&quot; &quot;* &quot;(&quot;#,##0.00&quot;)&quot;;&quot; &quot;* &quot;-&quot;#&quot; &quot;;&quot; &quot;@&quot; &quot;"/>
    <numFmt numFmtId="168" formatCode="&quot; &quot;* #,##0&quot;   &quot;;&quot;-&quot;* #,##0&quot;   &quot;;&quot; &quot;* &quot;-&quot;#&quot;   &quot;;&quot; &quot;@&quot; &quot;"/>
    <numFmt numFmtId="169" formatCode="&quot; &quot;* #,##0&quot; &quot;;&quot; &quot;* &quot;(&quot;#,##0&quot;)&quot;;&quot; &quot;* &quot;-&quot;#&quot; &quot;;&quot; &quot;@&quot; &quot;"/>
    <numFmt numFmtId="170" formatCode="&quot; &quot;* #,##0.00&quot; &quot;[$€]&quot; &quot;;&quot;-&quot;* #,##0.00&quot; &quot;[$€]&quot; &quot;;&quot; &quot;* &quot;-&quot;#&quot; &quot;[$€]&quot; &quot;;&quot; &quot;@&quot; &quot;"/>
    <numFmt numFmtId="171" formatCode="#,##0&quot; &quot;;&quot;-&quot;#,##0&quot; &quot;"/>
    <numFmt numFmtId="172" formatCode="0.0%"/>
    <numFmt numFmtId="173" formatCode="&quot; &quot;* #,##0&quot; &quot;[$€]&quot; &quot;;&quot;-&quot;* #,##0&quot; &quot;[$€]&quot; &quot;;&quot; &quot;* &quot;- &quot;[$€]&quot; &quot;;&quot; &quot;@&quot; &quot;"/>
    <numFmt numFmtId="174" formatCode="#,##0.00&quot;  &quot;"/>
    <numFmt numFmtId="175" formatCode="&quot; &quot;* #,##0.0&quot; &quot;;&quot;-&quot;* #,##0.0&quot; &quot;;&quot; &quot;* &quot;-&quot;#&quot; &quot;;&quot; &quot;@&quot; &quot;"/>
    <numFmt numFmtId="176" formatCode="_-* #,##0.00\ [$€-803]_-;\-* #,##0.00\ [$€-803]_-;_-* &quot;-&quot;??\ [$€-803]_-;_-@_-"/>
  </numFmts>
  <fonts count="3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2060"/>
      <name val="Calibri"/>
      <family val="2"/>
    </font>
    <font>
      <b/>
      <u/>
      <sz val="14"/>
      <color rgb="FFFFFFFF"/>
      <name val="Calibri"/>
      <family val="2"/>
    </font>
    <font>
      <b/>
      <sz val="14"/>
      <color rgb="FFFFC000"/>
      <name val="Calibri"/>
      <family val="2"/>
    </font>
    <font>
      <b/>
      <sz val="11"/>
      <color rgb="FFFFFFFF"/>
      <name val="Calibri"/>
      <family val="2"/>
    </font>
    <font>
      <b/>
      <i/>
      <sz val="11"/>
      <color rgb="FFFFFFFF"/>
      <name val="Calibri"/>
      <family val="2"/>
    </font>
    <font>
      <b/>
      <sz val="11"/>
      <color rgb="FF002060"/>
      <name val="Calibri"/>
      <family val="2"/>
    </font>
    <font>
      <i/>
      <sz val="11"/>
      <color rgb="FF002060"/>
      <name val="Calibri"/>
      <family val="2"/>
    </font>
    <font>
      <b/>
      <i/>
      <sz val="11"/>
      <color rgb="FF002060"/>
      <name val="Calibri"/>
      <family val="2"/>
    </font>
    <font>
      <sz val="11"/>
      <color rgb="FFA6A6A6"/>
      <name val="Calibri"/>
      <family val="2"/>
    </font>
    <font>
      <sz val="11"/>
      <color rgb="FFBFBFBF"/>
      <name val="Calibri"/>
      <family val="2"/>
    </font>
    <font>
      <b/>
      <sz val="11"/>
      <color rgb="FFBFBFBF"/>
      <name val="Calibri"/>
      <family val="2"/>
    </font>
    <font>
      <b/>
      <u/>
      <sz val="16"/>
      <color rgb="FFFFFFFF"/>
      <name val="Calibri"/>
      <family val="2"/>
    </font>
    <font>
      <sz val="10"/>
      <color rgb="FF000000"/>
      <name val="Arial"/>
      <family val="2"/>
    </font>
    <font>
      <sz val="12"/>
      <color rgb="FF000000"/>
      <name val="Verdana"/>
      <family val="2"/>
    </font>
    <font>
      <sz val="10"/>
      <color rgb="FF00206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BFBFBF"/>
      <name val="Calibri"/>
      <family val="2"/>
    </font>
    <font>
      <b/>
      <sz val="10"/>
      <color rgb="FF002060"/>
      <name val="Calibri"/>
      <family val="2"/>
    </font>
    <font>
      <sz val="10"/>
      <color rgb="FFBFBFBF"/>
      <name val="Calibri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color rgb="FFFFFFFF"/>
      <name val="Arial"/>
      <family val="2"/>
    </font>
    <font>
      <b/>
      <i/>
      <sz val="10"/>
      <color rgb="FFFFFFFF"/>
      <name val="Arial"/>
      <family val="2"/>
    </font>
    <font>
      <b/>
      <sz val="10"/>
      <color rgb="FF002060"/>
      <name val="Arial"/>
      <family val="2"/>
    </font>
    <font>
      <i/>
      <sz val="10"/>
      <color rgb="FF002060"/>
      <name val="Arial"/>
      <family val="2"/>
    </font>
    <font>
      <b/>
      <i/>
      <sz val="10"/>
      <color rgb="FF002060"/>
      <name val="Arial"/>
      <family val="2"/>
    </font>
    <font>
      <sz val="10"/>
      <color rgb="FFA6A6A6"/>
      <name val="Arial"/>
      <family val="2"/>
    </font>
    <font>
      <i/>
      <sz val="10"/>
      <name val="Arial"/>
      <family val="2"/>
    </font>
    <font>
      <sz val="10"/>
      <color rgb="FFBFBFBF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  <fill>
      <patternFill patternType="solid">
        <fgColor rgb="FF2F75B5"/>
        <bgColor rgb="FF2F75B5"/>
      </patternFill>
    </fill>
    <fill>
      <patternFill patternType="solid">
        <fgColor rgb="FF9BC2E6"/>
        <bgColor rgb="FF9BC2E6"/>
      </patternFill>
    </fill>
    <fill>
      <patternFill patternType="solid">
        <fgColor rgb="FFF2F2F2"/>
        <bgColor rgb="FFF2F2F2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FFFFFF"/>
      </patternFill>
    </fill>
  </fills>
  <borders count="35">
    <border>
      <left/>
      <right/>
      <top/>
      <bottom/>
      <diagonal/>
    </border>
    <border>
      <left style="thin">
        <color rgb="FF009900"/>
      </left>
      <right style="thin">
        <color rgb="FF009900"/>
      </right>
      <top style="thin">
        <color rgb="FF009900"/>
      </top>
      <bottom style="thin">
        <color rgb="FF009900"/>
      </bottom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 style="thin">
        <color rgb="FFDDEBF7"/>
      </left>
      <right style="thin">
        <color rgb="FFDDEBF7"/>
      </right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/>
      <bottom/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/>
      <top style="thin">
        <color rgb="FF009900"/>
      </top>
      <bottom style="thin">
        <color rgb="FF0099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9900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rgb="FF0099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/>
      <right/>
      <top style="thin">
        <color rgb="FFDDEBF7"/>
      </top>
      <bottom style="thin">
        <color rgb="FFDDEBF7"/>
      </bottom>
      <diagonal/>
    </border>
    <border>
      <left/>
      <right style="thin">
        <color rgb="FFDDEBF7"/>
      </right>
      <top style="thin">
        <color rgb="FFDDEBF7"/>
      </top>
      <bottom style="thin">
        <color rgb="FFDDEBF7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Border="0" applyProtection="0"/>
    <xf numFmtId="17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Border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Protection="0">
      <alignment vertical="top"/>
    </xf>
    <xf numFmtId="0" fontId="14" fillId="0" borderId="0" applyNumberFormat="0" applyBorder="0" applyProtection="0"/>
    <xf numFmtId="0" fontId="22" fillId="0" borderId="0"/>
  </cellStyleXfs>
  <cellXfs count="18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vertical="center"/>
    </xf>
    <xf numFmtId="168" fontId="2" fillId="2" borderId="1" xfId="4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171" fontId="11" fillId="2" borderId="0" xfId="2" applyNumberFormat="1" applyFont="1" applyFill="1" applyAlignment="1">
      <alignment horizontal="center" vertical="center"/>
    </xf>
    <xf numFmtId="165" fontId="2" fillId="2" borderId="0" xfId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168" fontId="11" fillId="0" borderId="0" xfId="4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168" fontId="11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8" fontId="9" fillId="2" borderId="1" xfId="4" applyNumberFormat="1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8" fontId="9" fillId="2" borderId="1" xfId="3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9" fontId="2" fillId="0" borderId="1" xfId="4" applyNumberFormat="1" applyFont="1" applyFill="1" applyBorder="1" applyAlignment="1">
      <alignment horizontal="left" vertical="center"/>
    </xf>
    <xf numFmtId="172" fontId="10" fillId="2" borderId="1" xfId="0" applyNumberFormat="1" applyFont="1" applyFill="1" applyBorder="1" applyAlignment="1">
      <alignment horizontal="center" vertical="center" wrapText="1"/>
    </xf>
    <xf numFmtId="168" fontId="10" fillId="2" borderId="1" xfId="4" applyNumberFormat="1" applyFont="1" applyFill="1" applyBorder="1" applyAlignment="1">
      <alignment vertical="center"/>
    </xf>
    <xf numFmtId="172" fontId="2" fillId="0" borderId="1" xfId="0" applyNumberFormat="1" applyFont="1" applyBorder="1" applyAlignment="1">
      <alignment horizontal="center" vertical="center" wrapText="1"/>
    </xf>
    <xf numFmtId="168" fontId="2" fillId="0" borderId="1" xfId="4" applyNumberFormat="1" applyFont="1" applyFill="1" applyBorder="1" applyAlignment="1">
      <alignment vertical="center"/>
    </xf>
    <xf numFmtId="168" fontId="2" fillId="6" borderId="1" xfId="4" applyNumberFormat="1" applyFont="1" applyFill="1" applyBorder="1" applyAlignment="1">
      <alignment vertical="center"/>
    </xf>
    <xf numFmtId="172" fontId="2" fillId="2" borderId="1" xfId="0" applyNumberFormat="1" applyFont="1" applyFill="1" applyBorder="1" applyAlignment="1">
      <alignment horizontal="center" vertical="center" wrapText="1"/>
    </xf>
    <xf numFmtId="172" fontId="11" fillId="2" borderId="0" xfId="3" applyNumberFormat="1" applyFont="1" applyFill="1" applyAlignment="1">
      <alignment vertical="center"/>
    </xf>
    <xf numFmtId="169" fontId="7" fillId="6" borderId="1" xfId="4" applyNumberFormat="1" applyFont="1" applyFill="1" applyBorder="1" applyAlignment="1">
      <alignment horizontal="left" vertical="center"/>
    </xf>
    <xf numFmtId="0" fontId="2" fillId="2" borderId="0" xfId="0" applyFont="1" applyFill="1"/>
    <xf numFmtId="174" fontId="2" fillId="2" borderId="0" xfId="0" applyNumberFormat="1" applyFont="1" applyFill="1"/>
    <xf numFmtId="174" fontId="5" fillId="4" borderId="3" xfId="0" applyNumberFormat="1" applyFont="1" applyFill="1" applyBorder="1" applyAlignment="1">
      <alignment horizontal="center" vertical="center"/>
    </xf>
    <xf numFmtId="174" fontId="7" fillId="5" borderId="3" xfId="0" applyNumberFormat="1" applyFont="1" applyFill="1" applyBorder="1" applyAlignment="1">
      <alignment horizontal="center" vertical="center" wrapText="1"/>
    </xf>
    <xf numFmtId="174" fontId="2" fillId="2" borderId="3" xfId="0" applyNumberFormat="1" applyFont="1" applyFill="1" applyBorder="1" applyAlignment="1">
      <alignment horizontal="center" vertical="center"/>
    </xf>
    <xf numFmtId="174" fontId="2" fillId="2" borderId="3" xfId="0" applyNumberFormat="1" applyFont="1" applyFill="1" applyBorder="1" applyAlignment="1">
      <alignment horizontal="justify" vertical="center" wrapText="1"/>
    </xf>
    <xf numFmtId="174" fontId="2" fillId="2" borderId="3" xfId="0" applyNumberFormat="1" applyFont="1" applyFill="1" applyBorder="1" applyAlignment="1">
      <alignment vertical="center"/>
    </xf>
    <xf numFmtId="174" fontId="7" fillId="2" borderId="3" xfId="0" applyNumberFormat="1" applyFont="1" applyFill="1" applyBorder="1" applyAlignment="1">
      <alignment vertical="center"/>
    </xf>
    <xf numFmtId="174" fontId="2" fillId="0" borderId="3" xfId="0" applyNumberFormat="1" applyFont="1" applyBorder="1" applyAlignment="1">
      <alignment horizontal="justify" vertical="center"/>
    </xf>
    <xf numFmtId="174" fontId="2" fillId="2" borderId="3" xfId="0" applyNumberFormat="1" applyFont="1" applyFill="1" applyBorder="1" applyAlignment="1">
      <alignment horizontal="center"/>
    </xf>
    <xf numFmtId="174" fontId="2" fillId="0" borderId="3" xfId="0" applyNumberFormat="1" applyFont="1" applyBorder="1" applyAlignment="1">
      <alignment horizontal="center" vertical="center"/>
    </xf>
    <xf numFmtId="165" fontId="2" fillId="2" borderId="0" xfId="1" applyFont="1" applyFill="1"/>
    <xf numFmtId="174" fontId="7" fillId="7" borderId="3" xfId="0" applyNumberFormat="1" applyFont="1" applyFill="1" applyBorder="1" applyAlignment="1">
      <alignment horizontal="center" vertical="center"/>
    </xf>
    <xf numFmtId="174" fontId="7" fillId="7" borderId="3" xfId="0" applyNumberFormat="1" applyFont="1" applyFill="1" applyBorder="1" applyAlignment="1">
      <alignment vertical="center"/>
    </xf>
    <xf numFmtId="174" fontId="7" fillId="2" borderId="0" xfId="0" applyNumberFormat="1" applyFont="1" applyFill="1" applyAlignment="1">
      <alignment horizontal="center" vertical="center"/>
    </xf>
    <xf numFmtId="174" fontId="7" fillId="2" borderId="0" xfId="0" applyNumberFormat="1" applyFont="1" applyFill="1" applyAlignment="1">
      <alignment vertical="center"/>
    </xf>
    <xf numFmtId="174" fontId="2" fillId="0" borderId="3" xfId="0" applyNumberFormat="1" applyFont="1" applyBorder="1" applyAlignment="1">
      <alignment horizontal="center"/>
    </xf>
    <xf numFmtId="174" fontId="2" fillId="0" borderId="3" xfId="0" applyNumberFormat="1" applyFont="1" applyBorder="1" applyAlignment="1">
      <alignment horizontal="left" vertical="center"/>
    </xf>
    <xf numFmtId="0" fontId="16" fillId="2" borderId="0" xfId="0" applyFont="1" applyFill="1"/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9" fillId="4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166" fontId="21" fillId="2" borderId="1" xfId="1" applyNumberFormat="1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6" fontId="21" fillId="2" borderId="1" xfId="1" applyNumberFormat="1" applyFont="1" applyFill="1" applyBorder="1" applyAlignment="1">
      <alignment horizontal="center" vertical="center"/>
    </xf>
    <xf numFmtId="165" fontId="16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/>
    <xf numFmtId="166" fontId="16" fillId="2" borderId="1" xfId="1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6" fontId="19" fillId="2" borderId="1" xfId="1" applyNumberFormat="1" applyFont="1" applyFill="1" applyBorder="1" applyAlignment="1">
      <alignment horizontal="center" vertical="center"/>
    </xf>
    <xf numFmtId="175" fontId="20" fillId="2" borderId="1" xfId="1" applyNumberFormat="1" applyFont="1" applyFill="1" applyBorder="1" applyAlignment="1">
      <alignment horizontal="center" vertical="center"/>
    </xf>
    <xf numFmtId="0" fontId="20" fillId="2" borderId="1" xfId="0" applyFont="1" applyFill="1" applyBorder="1"/>
    <xf numFmtId="166" fontId="16" fillId="2" borderId="0" xfId="1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0" fontId="16" fillId="2" borderId="0" xfId="3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6" fillId="2" borderId="0" xfId="5" applyFont="1" applyFill="1" applyAlignment="1" applyProtection="1">
      <alignment horizontal="left" vertical="center"/>
    </xf>
    <xf numFmtId="0" fontId="20" fillId="2" borderId="0" xfId="5" applyFont="1" applyFill="1" applyAlignment="1" applyProtection="1">
      <alignment horizontal="left"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164" fontId="26" fillId="5" borderId="14" xfId="0" applyNumberFormat="1" applyFont="1" applyFill="1" applyBorder="1" applyAlignment="1">
      <alignment horizontal="center" vertical="center"/>
    </xf>
    <xf numFmtId="164" fontId="26" fillId="5" borderId="14" xfId="0" applyNumberFormat="1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justify" vertical="center" wrapText="1"/>
    </xf>
    <xf numFmtId="0" fontId="23" fillId="2" borderId="14" xfId="0" applyFont="1" applyFill="1" applyBorder="1" applyAlignment="1">
      <alignment horizontal="center" vertical="center" wrapText="1"/>
    </xf>
    <xf numFmtId="166" fontId="27" fillId="2" borderId="14" xfId="1" applyNumberFormat="1" applyFont="1" applyFill="1" applyBorder="1" applyAlignment="1">
      <alignment vertical="center"/>
    </xf>
    <xf numFmtId="168" fontId="23" fillId="2" borderId="14" xfId="4" applyNumberFormat="1" applyFont="1" applyFill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166" fontId="27" fillId="2" borderId="11" xfId="1" applyNumberFormat="1" applyFont="1" applyFill="1" applyBorder="1" applyAlignment="1">
      <alignment vertical="center"/>
    </xf>
    <xf numFmtId="166" fontId="27" fillId="2" borderId="14" xfId="1" applyNumberFormat="1" applyFont="1" applyFill="1" applyBorder="1" applyAlignment="1">
      <alignment horizontal="right" vertical="center"/>
    </xf>
    <xf numFmtId="0" fontId="29" fillId="8" borderId="0" xfId="0" applyFont="1" applyFill="1" applyBorder="1" applyAlignment="1">
      <alignment vertical="center" wrapText="1"/>
    </xf>
    <xf numFmtId="9" fontId="23" fillId="2" borderId="0" xfId="3" applyFont="1" applyFill="1" applyAlignment="1">
      <alignment vertical="center"/>
    </xf>
    <xf numFmtId="166" fontId="27" fillId="2" borderId="1" xfId="1" applyNumberFormat="1" applyFont="1" applyFill="1" applyBorder="1" applyAlignment="1">
      <alignment vertical="center"/>
    </xf>
    <xf numFmtId="0" fontId="23" fillId="6" borderId="14" xfId="0" applyFont="1" applyFill="1" applyBorder="1" applyAlignment="1">
      <alignment vertical="center" wrapText="1"/>
    </xf>
    <xf numFmtId="170" fontId="23" fillId="2" borderId="0" xfId="2" applyFont="1" applyFill="1" applyAlignment="1">
      <alignment horizontal="center" vertical="center"/>
    </xf>
    <xf numFmtId="0" fontId="22" fillId="2" borderId="0" xfId="0" applyFont="1" applyFill="1" applyBorder="1" applyAlignment="1">
      <alignment horizontal="right" vertical="center" wrapText="1"/>
    </xf>
    <xf numFmtId="166" fontId="27" fillId="2" borderId="0" xfId="1" applyNumberFormat="1" applyFont="1" applyFill="1" applyBorder="1" applyAlignment="1">
      <alignment vertical="center"/>
    </xf>
    <xf numFmtId="176" fontId="23" fillId="2" borderId="0" xfId="0" applyNumberFormat="1" applyFont="1" applyFill="1" applyAlignment="1">
      <alignment vertical="center"/>
    </xf>
    <xf numFmtId="0" fontId="23" fillId="2" borderId="12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31" fillId="2" borderId="0" xfId="0" applyFont="1" applyFill="1" applyAlignment="1">
      <alignment horizontal="right" vertical="center"/>
    </xf>
    <xf numFmtId="165" fontId="23" fillId="2" borderId="0" xfId="1" applyFont="1" applyFill="1" applyAlignment="1">
      <alignment vertical="center"/>
    </xf>
    <xf numFmtId="0" fontId="22" fillId="2" borderId="13" xfId="0" applyFont="1" applyFill="1" applyBorder="1" applyAlignment="1">
      <alignment horizontal="right" vertical="center" wrapText="1"/>
    </xf>
    <xf numFmtId="0" fontId="23" fillId="2" borderId="9" xfId="0" applyFont="1" applyFill="1" applyBorder="1" applyAlignment="1">
      <alignment vertical="center"/>
    </xf>
    <xf numFmtId="164" fontId="26" fillId="5" borderId="23" xfId="0" applyNumberFormat="1" applyFont="1" applyFill="1" applyBorder="1" applyAlignment="1">
      <alignment horizontal="left" vertical="center"/>
    </xf>
    <xf numFmtId="168" fontId="23" fillId="2" borderId="15" xfId="4" applyNumberFormat="1" applyFont="1" applyFill="1" applyBorder="1" applyAlignment="1">
      <alignment vertical="center"/>
    </xf>
    <xf numFmtId="0" fontId="25" fillId="4" borderId="24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164" fontId="26" fillId="5" borderId="26" xfId="0" applyNumberFormat="1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justify" vertical="center" wrapText="1"/>
    </xf>
    <xf numFmtId="0" fontId="23" fillId="0" borderId="18" xfId="0" applyFont="1" applyBorder="1" applyAlignment="1">
      <alignment horizontal="justify" vertical="center" wrapText="1"/>
    </xf>
    <xf numFmtId="0" fontId="23" fillId="2" borderId="27" xfId="0" applyFont="1" applyFill="1" applyBorder="1" applyAlignment="1">
      <alignment vertical="center"/>
    </xf>
    <xf numFmtId="0" fontId="23" fillId="2" borderId="29" xfId="0" applyFont="1" applyFill="1" applyBorder="1" applyAlignment="1">
      <alignment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/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center" vertical="center"/>
    </xf>
    <xf numFmtId="0" fontId="22" fillId="2" borderId="14" xfId="0" applyFont="1" applyFill="1" applyBorder="1" applyAlignment="1">
      <alignment horizontal="right" vertical="center" wrapText="1"/>
    </xf>
    <xf numFmtId="166" fontId="30" fillId="2" borderId="14" xfId="1" applyNumberFormat="1" applyFont="1" applyFill="1" applyBorder="1" applyAlignment="1">
      <alignment horizontal="right" vertical="center"/>
    </xf>
    <xf numFmtId="0" fontId="26" fillId="6" borderId="14" xfId="0" applyFont="1" applyFill="1" applyBorder="1" applyAlignment="1">
      <alignment horizontal="right" vertical="center" wrapText="1"/>
    </xf>
    <xf numFmtId="0" fontId="32" fillId="4" borderId="28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164" fontId="26" fillId="5" borderId="16" xfId="0" applyNumberFormat="1" applyFont="1" applyFill="1" applyBorder="1" applyAlignment="1">
      <alignment horizontal="left" vertical="center" wrapText="1"/>
    </xf>
    <xf numFmtId="164" fontId="26" fillId="5" borderId="15" xfId="0" applyNumberFormat="1" applyFont="1" applyFill="1" applyBorder="1" applyAlignment="1">
      <alignment horizontal="left" vertical="center" wrapText="1"/>
    </xf>
    <xf numFmtId="164" fontId="26" fillId="5" borderId="30" xfId="0" applyNumberFormat="1" applyFont="1" applyFill="1" applyBorder="1" applyAlignment="1">
      <alignment horizontal="left" vertical="center" wrapText="1"/>
    </xf>
    <xf numFmtId="164" fontId="26" fillId="5" borderId="14" xfId="0" applyNumberFormat="1" applyFont="1" applyFill="1" applyBorder="1" applyAlignment="1">
      <alignment horizontal="left" vertical="center"/>
    </xf>
    <xf numFmtId="0" fontId="28" fillId="8" borderId="0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/>
    <xf numFmtId="174" fontId="7" fillId="2" borderId="3" xfId="0" applyNumberFormat="1" applyFont="1" applyFill="1" applyBorder="1" applyAlignment="1">
      <alignment horizontal="center" vertical="center"/>
    </xf>
    <xf numFmtId="174" fontId="33" fillId="4" borderId="3" xfId="0" applyNumberFormat="1" applyFont="1" applyFill="1" applyBorder="1" applyAlignment="1">
      <alignment horizontal="center" vertical="center" wrapText="1"/>
    </xf>
    <xf numFmtId="174" fontId="33" fillId="4" borderId="3" xfId="0" applyNumberFormat="1" applyFont="1" applyFill="1" applyBorder="1" applyAlignment="1">
      <alignment horizontal="center" vertical="center"/>
    </xf>
    <xf numFmtId="174" fontId="5" fillId="4" borderId="4" xfId="0" applyNumberFormat="1" applyFont="1" applyFill="1" applyBorder="1" applyAlignment="1">
      <alignment horizontal="left" vertical="center" wrapText="1"/>
    </xf>
    <xf numFmtId="174" fontId="5" fillId="4" borderId="33" xfId="0" applyNumberFormat="1" applyFont="1" applyFill="1" applyBorder="1" applyAlignment="1">
      <alignment horizontal="left" vertical="center" wrapText="1"/>
    </xf>
    <xf numFmtId="174" fontId="5" fillId="4" borderId="34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174" fontId="2" fillId="0" borderId="3" xfId="0" applyNumberFormat="1" applyFont="1" applyFill="1" applyBorder="1" applyAlignment="1">
      <alignment horizontal="justify" vertical="center"/>
    </xf>
  </cellXfs>
  <cellStyles count="13">
    <cellStyle name="Millares" xfId="1" builtinId="3"/>
    <cellStyle name="Millares 2 2" xfId="7"/>
    <cellStyle name="Millares_Hoja1 2" xfId="4"/>
    <cellStyle name="Moneda" xfId="2" builtinId="4"/>
    <cellStyle name="Moneda [0] 2" xfId="6"/>
    <cellStyle name="Normal" xfId="0" builtinId="0"/>
    <cellStyle name="Normal 10" xfId="11"/>
    <cellStyle name="Normal 2" xfId="5"/>
    <cellStyle name="Normal 2 2" xfId="8"/>
    <cellStyle name="Normal 3" xfId="12"/>
    <cellStyle name="Normal 3 4" xfId="10"/>
    <cellStyle name="Porcentaje" xfId="3" builtinId="5"/>
    <cellStyle name="Porcentaje 2 3" xfId="9"/>
  </cellStyles>
  <dxfs count="8"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600" b="1" i="0" u="none" strike="noStrike" kern="1200" cap="all" spc="120" baseline="0">
                <a:solidFill>
                  <a:srgbClr val="595959"/>
                </a:solidFill>
                <a:latin typeface="Calibri"/>
              </a:defRPr>
            </a:pPr>
            <a:r>
              <a:rPr lang="es-CO" sz="1600" b="1" i="0" u="none" strike="noStrike" kern="1200" cap="all" spc="120" baseline="0">
                <a:solidFill>
                  <a:srgbClr val="595959"/>
                </a:solidFill>
                <a:uFillTx/>
                <a:latin typeface="Calibri"/>
              </a:rPr>
              <a:t>ANÁLISIS FLUJO DE CAJA DEL PROYECTO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3.5545233043328038E-2"/>
          <c:y val="7.4299261798211169E-2"/>
          <c:w val="0.95559425428615163"/>
          <c:h val="0.83271601268534479"/>
        </c:manualLayout>
      </c:layout>
      <c:lineChart>
        <c:grouping val="standard"/>
        <c:varyColors val="0"/>
        <c:ser>
          <c:idx val="0"/>
          <c:order val="0"/>
          <c:spPr>
            <a:ln w="22229" cap="rnd">
              <a:solidFill>
                <a:srgbClr val="ED7D31"/>
              </a:solidFill>
              <a:prstDash val="solid"/>
              <a:round/>
            </a:ln>
          </c:spPr>
          <c:marker>
            <c:symbol val="square"/>
            <c:size val="6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200" b="0" i="0" u="none" strike="noStrike" kern="1200" baseline="0">
                    <a:solidFill>
                      <a:srgbClr val="7F7F7F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val>
            <c:numRef>
              <c:f>CRONOGRAMA!$I$25:$CZ$25</c:f>
              <c:numCache>
                <c:formatCode>" "* #,##0.0" ";"-"* #,##0.0" ";" "* "-"#" ";" "@" "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56.956575315758215</c:v>
                </c:pt>
                <c:pt idx="5">
                  <c:v>56.956575315758215</c:v>
                </c:pt>
                <c:pt idx="6">
                  <c:v>56.956575315758215</c:v>
                </c:pt>
                <c:pt idx="7">
                  <c:v>56.956575315758215</c:v>
                </c:pt>
                <c:pt idx="8">
                  <c:v>280.09112349790956</c:v>
                </c:pt>
                <c:pt idx="9">
                  <c:v>280.09112349790956</c:v>
                </c:pt>
                <c:pt idx="10">
                  <c:v>280.09112349790956</c:v>
                </c:pt>
                <c:pt idx="11">
                  <c:v>280.09112349790956</c:v>
                </c:pt>
                <c:pt idx="12">
                  <c:v>280.09112349790956</c:v>
                </c:pt>
                <c:pt idx="13">
                  <c:v>280.09112349790956</c:v>
                </c:pt>
                <c:pt idx="14">
                  <c:v>280.09112349790956</c:v>
                </c:pt>
                <c:pt idx="15">
                  <c:v>280.09112349790956</c:v>
                </c:pt>
                <c:pt idx="16">
                  <c:v>280.09112349790956</c:v>
                </c:pt>
                <c:pt idx="17">
                  <c:v>280.09112349790956</c:v>
                </c:pt>
                <c:pt idx="18">
                  <c:v>280.09112349790956</c:v>
                </c:pt>
                <c:pt idx="19">
                  <c:v>280.09112349790956</c:v>
                </c:pt>
                <c:pt idx="20">
                  <c:v>280.09112349790956</c:v>
                </c:pt>
                <c:pt idx="21">
                  <c:v>280.09112349790956</c:v>
                </c:pt>
                <c:pt idx="22">
                  <c:v>280.09112349790956</c:v>
                </c:pt>
                <c:pt idx="23">
                  <c:v>280.09112349790956</c:v>
                </c:pt>
                <c:pt idx="24">
                  <c:v>280.09112349790956</c:v>
                </c:pt>
                <c:pt idx="25">
                  <c:v>280.09112349790956</c:v>
                </c:pt>
                <c:pt idx="26">
                  <c:v>280.09112349790956</c:v>
                </c:pt>
                <c:pt idx="27">
                  <c:v>280.09112349790956</c:v>
                </c:pt>
                <c:pt idx="28">
                  <c:v>280.09112349790956</c:v>
                </c:pt>
                <c:pt idx="29">
                  <c:v>280.09112349790956</c:v>
                </c:pt>
                <c:pt idx="30">
                  <c:v>280.09112349790956</c:v>
                </c:pt>
                <c:pt idx="31">
                  <c:v>280.09112349790956</c:v>
                </c:pt>
                <c:pt idx="32">
                  <c:v>284.80644913243481</c:v>
                </c:pt>
                <c:pt idx="33">
                  <c:v>284.80644913243481</c:v>
                </c:pt>
                <c:pt idx="34">
                  <c:v>284.80644913243481</c:v>
                </c:pt>
                <c:pt idx="35">
                  <c:v>284.80644913243481</c:v>
                </c:pt>
                <c:pt idx="36">
                  <c:v>284.80644913243481</c:v>
                </c:pt>
                <c:pt idx="37">
                  <c:v>284.80644913243481</c:v>
                </c:pt>
                <c:pt idx="38">
                  <c:v>284.80644913243481</c:v>
                </c:pt>
                <c:pt idx="39">
                  <c:v>284.80644913243481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A-4B1B-9E79-F0CEC57F3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495471"/>
        <c:axId val="462497391"/>
      </c:lineChart>
      <c:valAx>
        <c:axId val="462497391"/>
        <c:scaling>
          <c:orientation val="minMax"/>
        </c:scaling>
        <c:delete val="0"/>
        <c:axPos val="l"/>
        <c:title>
          <c:tx>
            <c:rich>
              <a:bodyPr vert="horz" lIns="0" tIns="0" rIns="0" bIns="0"/>
              <a:lstStyle/>
              <a:p>
                <a:pPr marL="0" marR="0" indent="0" algn="ctr" defTabSz="914400" rtl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0" i="0" u="none" strike="noStrike" kern="1200" cap="all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400" b="0" i="0" u="none" strike="noStrike" kern="1200" cap="all" spc="0" baseline="0">
                    <a:solidFill>
                      <a:srgbClr val="595959"/>
                    </a:solidFill>
                    <a:uFillTx/>
                    <a:latin typeface="Calibri"/>
                  </a:rPr>
                  <a:t>INGRESO TOTAL (en millon $)</a:t>
                </a:r>
              </a:p>
            </c:rich>
          </c:tx>
          <c:layout>
            <c:manualLayout>
              <c:xMode val="edge"/>
              <c:yMode val="edge"/>
              <c:x val="1.3091075003698828E-2"/>
              <c:y val="0.24094795687638756"/>
            </c:manualLayout>
          </c:layout>
          <c:overlay val="0"/>
          <c:spPr>
            <a:noFill/>
            <a:ln>
              <a:noFill/>
            </a:ln>
          </c:spPr>
        </c:title>
        <c:numFmt formatCode="&quot; &quot;* #,##0.0&quot; &quot;;&quot;-&quot;* #,##0.0&quot; &quot;;&quot; &quot;* &quot;-&quot;#&quot; &quot;;&quot; &quot;@&quot; &quot;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2495471"/>
        <c:crosses val="autoZero"/>
        <c:crossBetween val="between"/>
      </c:valAx>
      <c:catAx>
        <c:axId val="46249547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vert="horz" lIns="0" tIns="0" rIns="0" bIns="0"/>
              <a:lstStyle/>
              <a:p>
                <a:pPr marL="0" marR="0" indent="0" algn="ctr" defTabSz="914400" rtl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0" i="0" u="none" strike="noStrike" kern="1200" cap="all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400" b="0" i="0" u="none" strike="noStrike" kern="1200" cap="all" spc="0" baseline="0">
                    <a:solidFill>
                      <a:srgbClr val="595959"/>
                    </a:solidFill>
                    <a:uFillTx/>
                    <a:latin typeface="Calibri"/>
                  </a:rPr>
                  <a:t>DURACION DEL PROYECTO (SEMANAS)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cap="all" spc="12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249739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104775</xdr:rowOff>
    </xdr:from>
    <xdr:to>
      <xdr:col>2</xdr:col>
      <xdr:colOff>1704975</xdr:colOff>
      <xdr:row>39</xdr:row>
      <xdr:rowOff>106237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083622-402F-4F12-8DE7-4274C5CAC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63350"/>
          <a:ext cx="2343150" cy="753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4198623</xdr:colOff>
      <xdr:row>30</xdr:row>
      <xdr:rowOff>116842</xdr:rowOff>
    </xdr:from>
    <xdr:ext cx="23385780" cy="4878067"/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E52B946-83DA-4F26-B5E9-8E2D3AB89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245748</xdr:colOff>
      <xdr:row>30</xdr:row>
      <xdr:rowOff>160020</xdr:rowOff>
    </xdr:from>
    <xdr:ext cx="1573526" cy="274320"/>
    <xdr:sp macro="" textlink="">
      <xdr:nvSpPr>
        <xdr:cNvPr id="3" name="Rectángulo 1">
          <a:extLst>
            <a:ext uri="{FF2B5EF4-FFF2-40B4-BE49-F238E27FC236}">
              <a16:creationId xmlns:a16="http://schemas.microsoft.com/office/drawing/2014/main" id="{DE632A25-2817-4AAF-8080-2B7ED2CAC49F}"/>
            </a:ext>
          </a:extLst>
        </xdr:cNvPr>
        <xdr:cNvSpPr/>
      </xdr:nvSpPr>
      <xdr:spPr>
        <a:xfrm>
          <a:off x="21038823" y="8094345"/>
          <a:ext cx="1573526" cy="2743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/>
        <a:lstStyle/>
        <a:p>
          <a:pPr lvl="0">
            <a:buNone/>
          </a:pPr>
          <a:r>
            <a:rPr lang="es-CO" baseline="0"/>
            <a:t>    $9.358.753.901</a:t>
          </a:r>
          <a:endParaRPr lang="es-CO"/>
        </a:p>
      </xdr:txBody>
    </xdr:sp>
    <xdr:clientData/>
  </xdr:oneCellAnchor>
  <xdr:oneCellAnchor>
    <xdr:from>
      <xdr:col>28</xdr:col>
      <xdr:colOff>259080</xdr:colOff>
      <xdr:row>30</xdr:row>
      <xdr:rowOff>158111</xdr:rowOff>
    </xdr:from>
    <xdr:ext cx="2110736" cy="27432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6C5542A-39EB-491C-B6EE-011A6EFAEC61}"/>
            </a:ext>
          </a:extLst>
        </xdr:cNvPr>
        <xdr:cNvSpPr/>
      </xdr:nvSpPr>
      <xdr:spPr>
        <a:xfrm>
          <a:off x="18661380" y="8092436"/>
          <a:ext cx="2110736" cy="2743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/>
        <a:lstStyle/>
        <a:p>
          <a:pPr lvl="0">
            <a:buNone/>
          </a:pPr>
          <a:r>
            <a:rPr lang="es-CO"/>
            <a:t> VALOR DEL PROYECTO:  </a:t>
          </a:r>
        </a:p>
      </xdr:txBody>
    </xdr:sp>
    <xdr:clientData/>
  </xdr:oneCellAnchor>
  <xdr:twoCellAnchor editAs="oneCell">
    <xdr:from>
      <xdr:col>1</xdr:col>
      <xdr:colOff>419100</xdr:colOff>
      <xdr:row>60</xdr:row>
      <xdr:rowOff>142875</xdr:rowOff>
    </xdr:from>
    <xdr:to>
      <xdr:col>2</xdr:col>
      <xdr:colOff>2238375</xdr:colOff>
      <xdr:row>65</xdr:row>
      <xdr:rowOff>87187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FA7DB5-C713-40ED-B702-2FCEA2DCF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12934950"/>
          <a:ext cx="2343150" cy="7539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ELEMATIK/Proyecto%20con%20YAMIT/MAGDALENA%20CENTRO/Presupuesto%20Construcci&#243;n%20Puente%20Peatonal%20Manita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AppData\Local\Temp\Temp1_APUS%20BOYACA%20FEBRERO%202011.zip\Copia%20de%20apus%20boyaca%20febrero%2015%20de%202011%20zona%202%20(copi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BERTO/Downloads/APU%20GRUPO%201%20TBOYACA_ABRIL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Rar$DIa18780.8108\Presu%20ALcald&#237;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nformaci&#243;n%20Metrol&#237;nea/Contratos/Metrolinea/CONSULTORIA%20METROLINEA/ESTRUCTURACION%20PLIEGOS%20DE%20CONDICIONES%20PORTAL%20NORTE/ENVIO%20# 9\NORTE\PRESUPUESTO PORTAL NORTE V.3.1 - 09-07-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NEXO%202/Users/ING~1.OSC/AppData/Local/Temp/Rar$DI01.853/Cantidades_750%20_Alta_Suelo%20A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onal\Downloads\PRESUPUESTO%20ROSAS%20-%20CAUCA%20%20-%20FAZNI%20(1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%20VILLAGARZON%202025/SUBSANACIONES/PRESUPUESTO/Presupuesto%20Villagarz&#243;n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Documents\CAMINOS%20DE%20LA%20PROSPERIDAD\SEGUNDA%20FASE\Copia%20de%20apus%20boyaca%20febrero%2015%20de%202011%20zona%202%20(copi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B33EFB1/PE_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B33EFB1/ID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SPINOSA\010_Metod_Social\APU_Presupuesto\Impactos-plan%20de%20gesti&#243;n%20social-%20presupuesto%201303202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2F1FEA9\analisis%2520de%2520precios%2520unitarios%2520-%2520PLANTIL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VILLA%20TAKOA/Presupuesto/APUS%20VILLA%20TAKO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/Users/jmperez/Documents/TECNICA/DEPORTE%20Y%20RECREACION/02%20ESTANDARIZADO%20POLIDEPORTIVO/05%20HOJA%20CALCULO%20ESTANDARIZADO/PRESUPUESTO%20DEL%20POLIDEPORTIVO%20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_y_Dis7"/>
      <sheetName val="Fondo_Ensayos7"/>
      <sheetName val="Obra_puente7"/>
      <sheetName val="AIU"/>
      <sheetName val="Fondo_Ajustes7"/>
      <sheetName val="Interventoria"/>
      <sheetName val="MINTRANSPORTE"/>
      <sheetName val="FACTOR_MULTIPLICADOR7"/>
      <sheetName val="Datos_Generales7"/>
      <sheetName val="CRONOGRAMA"/>
      <sheetName val="APU_ANTICORROSIVO7"/>
      <sheetName val="APU_LIMPIEZA_Y_PINTURA7"/>
      <sheetName val="APU_REFUERZOS7"/>
      <sheetName val="APU_ADECUACIÓN_PASAMANOS7"/>
      <sheetName val="APU_DESMONTE_BARANDA7"/>
      <sheetName val="APU_REINSTALACIÓN_BARANDA7"/>
      <sheetName val="APU_BARANDA_NUEVA7"/>
      <sheetName val="APU_PINTURA_BARANDA7"/>
      <sheetName val="APU_CONCRETO_-_METALDECK7"/>
      <sheetName val="Est_y_Dis1"/>
      <sheetName val="Fondo_Ensayos1"/>
      <sheetName val="Obra_puente1"/>
      <sheetName val="Fondo_Ajustes1"/>
      <sheetName val="FACTOR_MULTIPLICADOR1"/>
      <sheetName val="Datos_Generales1"/>
      <sheetName val="APU_ANTICORROSIVO1"/>
      <sheetName val="APU_LIMPIEZA_Y_PINTURA1"/>
      <sheetName val="APU_REFUERZOS1"/>
      <sheetName val="APU_ADECUACIÓN_PASAMANOS1"/>
      <sheetName val="APU_DESMONTE_BARANDA1"/>
      <sheetName val="APU_REINSTALACIÓN_BARANDA1"/>
      <sheetName val="APU_BARANDA_NUEVA1"/>
      <sheetName val="APU_PINTURA_BARANDA1"/>
      <sheetName val="APU_CONCRETO_-_METALDECK1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  <sheetName val="Est_y_Dis4"/>
      <sheetName val="Fondo_Ensayos4"/>
      <sheetName val="Obra_puente4"/>
      <sheetName val="Fondo_Ajustes4"/>
      <sheetName val="FACTOR_MULTIPLICADOR4"/>
      <sheetName val="Datos_Generales4"/>
      <sheetName val="APU_ANTICORROSIVO4"/>
      <sheetName val="APU_LIMPIEZA_Y_PINTURA4"/>
      <sheetName val="APU_REFUERZOS4"/>
      <sheetName val="APU_ADECUACIÓN_PASAMANOS4"/>
      <sheetName val="APU_DESMONTE_BARANDA4"/>
      <sheetName val="APU_REINSTALACIÓN_BARANDA4"/>
      <sheetName val="APU_BARANDA_NUEVA4"/>
      <sheetName val="APU_PINTURA_BARANDA4"/>
      <sheetName val="APU_CONCRETO_-_METALDECK4"/>
      <sheetName val="Est_y_Dis2"/>
      <sheetName val="Fondo_Ensayos2"/>
      <sheetName val="Obra_puente2"/>
      <sheetName val="Fondo_Ajustes2"/>
      <sheetName val="FACTOR_MULTIPLICADOR2"/>
      <sheetName val="Datos_Generales2"/>
      <sheetName val="APU_ANTICORROSIVO2"/>
      <sheetName val="APU_LIMPIEZA_Y_PINTURA2"/>
      <sheetName val="APU_REFUERZOS2"/>
      <sheetName val="APU_ADECUACIÓN_PASAMANOS2"/>
      <sheetName val="APU_DESMONTE_BARANDA2"/>
      <sheetName val="APU_REINSTALACIÓN_BARANDA2"/>
      <sheetName val="APU_BARANDA_NUEVA2"/>
      <sheetName val="APU_PINTURA_BARANDA2"/>
      <sheetName val="APU_CONCRETO_-_METALDECK2"/>
      <sheetName val="Est_y_Dis3"/>
      <sheetName val="Fondo_Ensayos3"/>
      <sheetName val="Obra_puente3"/>
      <sheetName val="Fondo_Ajustes3"/>
      <sheetName val="FACTOR_MULTIPLICADOR3"/>
      <sheetName val="Datos_Generales3"/>
      <sheetName val="APU_ANTICORROSIVO3"/>
      <sheetName val="APU_LIMPIEZA_Y_PINTURA3"/>
      <sheetName val="APU_REFUERZOS3"/>
      <sheetName val="APU_ADECUACIÓN_PASAMANOS3"/>
      <sheetName val="APU_DESMONTE_BARANDA3"/>
      <sheetName val="APU_REINSTALACIÓN_BARANDA3"/>
      <sheetName val="APU_BARANDA_NUEVA3"/>
      <sheetName val="APU_PINTURA_BARANDA3"/>
      <sheetName val="APU_CONCRETO_-_METALDECK3"/>
      <sheetName val="Est_y_Dis5"/>
      <sheetName val="Fondo_Ensayos5"/>
      <sheetName val="Obra_puente5"/>
      <sheetName val="Fondo_Ajustes5"/>
      <sheetName val="FACTOR_MULTIPLICADOR5"/>
      <sheetName val="Datos_Generales5"/>
      <sheetName val="APU_ANTICORROSIVO5"/>
      <sheetName val="APU_LIMPIEZA_Y_PINTURA5"/>
      <sheetName val="APU_REFUERZOS5"/>
      <sheetName val="APU_ADECUACIÓN_PASAMANOS5"/>
      <sheetName val="APU_DESMONTE_BARANDA5"/>
      <sheetName val="APU_REINSTALACIÓN_BARANDA5"/>
      <sheetName val="APU_BARANDA_NUEVA5"/>
      <sheetName val="APU_PINTURA_BARANDA5"/>
      <sheetName val="APU_CONCRETO_-_METALDECK5"/>
      <sheetName val="Est_y_Dis6"/>
      <sheetName val="Fondo_Ensayos6"/>
      <sheetName val="Obra_puente6"/>
      <sheetName val="Fondo_Ajustes6"/>
      <sheetName val="FACTOR_MULTIPLICADOR6"/>
      <sheetName val="Datos_Generales6"/>
      <sheetName val="APU_ANTICORROSIVO6"/>
      <sheetName val="APU_LIMPIEZA_Y_PINTURA6"/>
      <sheetName val="APU_REFUERZOS6"/>
      <sheetName val="APU_ADECUACIÓN_PASAMANOS6"/>
      <sheetName val="APU_DESMONTE_BARANDA6"/>
      <sheetName val="APU_REINSTALACIÓN_BARANDA6"/>
      <sheetName val="APU_BARANDA_NUEVA6"/>
      <sheetName val="APU_PINTURA_BARANDA6"/>
      <sheetName val="APU_CONCRETO_-_METALDECK6"/>
      <sheetName val="INSUMOS"/>
      <sheetName val="Est y Dis"/>
      <sheetName val="Fondo Ensayos"/>
      <sheetName val="Obra puente"/>
      <sheetName val="Fondo Ajustes"/>
      <sheetName val="FACTOR MULTIPLICADOR"/>
      <sheetName val="Datos Generales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MEMORIAS"/>
      <sheetName val="Est_y_Dis8"/>
      <sheetName val="Fondo_Ensayos8"/>
      <sheetName val="Obra_puente8"/>
      <sheetName val="Fondo_Ajustes8"/>
      <sheetName val="FACTOR_MULTIPLICADOR8"/>
      <sheetName val="Datos_Generales8"/>
      <sheetName val="APU_ANTICORROSIVO8"/>
      <sheetName val="APU_LIMPIEZA_Y_PINTURA8"/>
      <sheetName val="APU_REFUERZOS8"/>
      <sheetName val="APU_ADECUACIÓN_PASAMANOS8"/>
      <sheetName val="APU_DESMONTE_BARANDA8"/>
      <sheetName val="APU_REINSTALACIÓN_BARANDA8"/>
      <sheetName val="APU_BARANDA_NUEVA8"/>
      <sheetName val="APU_PINTURA_BARANDA8"/>
      <sheetName val="APU_CONCRETO_-_METALDECK8"/>
      <sheetName val="Est_y_Dis9"/>
      <sheetName val="Fondo_Ensayos9"/>
      <sheetName val="Obra_puente9"/>
      <sheetName val="Fondo_Ajustes9"/>
      <sheetName val="FACTOR_MULTIPLICADOR9"/>
      <sheetName val="Datos_Generales9"/>
      <sheetName val="APU_ANTICORROSIVO9"/>
      <sheetName val="APU_LIMPIEZA_Y_PINTURA9"/>
      <sheetName val="APU_REFUERZOS9"/>
      <sheetName val="APU_ADECUACIÓN_PASAMANOS9"/>
      <sheetName val="APU_DESMONTE_BARANDA9"/>
      <sheetName val="APU_REINSTALACIÓN_BARANDA9"/>
      <sheetName val="APU_BARANDA_NUEVA9"/>
      <sheetName val="APU_PINTURA_BARANDA9"/>
      <sheetName val="APU_CONCRETO_-_METALDECK9"/>
      <sheetName val="DATOS DE ENTRAD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SUMINISTROS"/>
      <sheetName val="200P1"/>
      <sheetName val="200P2"/>
      <sheetName val="200_1"/>
      <sheetName val="200_2"/>
      <sheetName val="201_1"/>
      <sheetName val="201_2"/>
      <sheetName val="201_3"/>
      <sheetName val="201_3P"/>
      <sheetName val="201_4"/>
      <sheetName val="201_5"/>
      <sheetName val="201_6"/>
      <sheetName val="201_7"/>
      <sheetName val="201_8"/>
      <sheetName val="201_9"/>
      <sheetName val="201_10"/>
      <sheetName val="201_11"/>
      <sheetName val="201_12"/>
      <sheetName val="201_13"/>
      <sheetName val="201_14"/>
      <sheetName val="201_15"/>
      <sheetName val="201_16"/>
      <sheetName val="201_17"/>
      <sheetName val="201_18"/>
      <sheetName val="201_19"/>
      <sheetName val="201_20"/>
      <sheetName val="201_21"/>
      <sheetName val="201_22"/>
      <sheetName val="210_1_1"/>
      <sheetName val="210_1_2"/>
      <sheetName val="210_2_1"/>
      <sheetName val="210_2_2"/>
      <sheetName val="210_2_3"/>
      <sheetName val="210_2_4"/>
      <sheetName val="211_1"/>
      <sheetName val="220_1"/>
      <sheetName val="221_1"/>
      <sheetName val="221_2"/>
      <sheetName val="225P"/>
      <sheetName val="230_1"/>
      <sheetName val="230_2"/>
      <sheetName val="231_1"/>
      <sheetName val="232_1"/>
      <sheetName val="234_1"/>
      <sheetName val="310_1"/>
      <sheetName val="311_1"/>
      <sheetName val="311P1"/>
      <sheetName val="311P2"/>
      <sheetName val="311P3"/>
      <sheetName val="312_1"/>
      <sheetName val="312_2"/>
      <sheetName val="312_3"/>
      <sheetName val="312_4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2_1"/>
      <sheetName val="341_1P"/>
      <sheetName val="410_1"/>
      <sheetName val="410_2"/>
      <sheetName val="411_1"/>
      <sheetName val="411_2"/>
      <sheetName val="411_3"/>
      <sheetName val="414_1"/>
      <sheetName val="414_2"/>
      <sheetName val="414_3"/>
      <sheetName val="414_4"/>
      <sheetName val="414_5"/>
      <sheetName val="415_1"/>
      <sheetName val="420_1"/>
      <sheetName val="420_2"/>
      <sheetName val="421_1"/>
      <sheetName val="421_2"/>
      <sheetName val="421_3"/>
      <sheetName val="421_4"/>
      <sheetName val="430_1"/>
      <sheetName val="430_2"/>
      <sheetName val="431_1"/>
      <sheetName val="431_2"/>
      <sheetName val="432_1"/>
      <sheetName val="432_2"/>
      <sheetName val="433_1"/>
      <sheetName val="433_2"/>
      <sheetName val="433_3"/>
      <sheetName val="433_4"/>
      <sheetName val="433_5"/>
      <sheetName val="433_6"/>
      <sheetName val="433_7"/>
      <sheetName val="433_8"/>
      <sheetName val="434P"/>
      <sheetName val="440_1"/>
      <sheetName val="440_1P"/>
      <sheetName val="440_2"/>
      <sheetName val="440_2P"/>
      <sheetName val="440_3"/>
      <sheetName val="440_3P"/>
      <sheetName val="440_4"/>
      <sheetName val="441_1"/>
      <sheetName val="441_1P"/>
      <sheetName val="441_2"/>
      <sheetName val="441_2P"/>
      <sheetName val="441_3"/>
      <sheetName val="441_3P"/>
      <sheetName val="441_4"/>
      <sheetName val="450_1"/>
      <sheetName val="450_1P"/>
      <sheetName val="450_2"/>
      <sheetName val="450_2P"/>
      <sheetName val="450_3"/>
      <sheetName val="450_3P"/>
      <sheetName val="450_4"/>
      <sheetName val="450_5"/>
      <sheetName val="450_6"/>
      <sheetName val="450_7"/>
      <sheetName val="450_8"/>
      <sheetName val="450_9"/>
      <sheetName val="450_9P"/>
      <sheetName val="451_1"/>
      <sheetName val="451_1P"/>
      <sheetName val="451_2"/>
      <sheetName val="451_2P"/>
      <sheetName val="451_3"/>
      <sheetName val="451_3P"/>
      <sheetName val="451_4"/>
      <sheetName val="452_1"/>
      <sheetName val="452_1P"/>
      <sheetName val="452_2"/>
      <sheetName val="452_2P"/>
      <sheetName val="452_3"/>
      <sheetName val="452_3P"/>
      <sheetName val="452_4"/>
      <sheetName val="452_4P"/>
      <sheetName val="453_1"/>
      <sheetName val="460_1"/>
      <sheetName val="460_1P"/>
      <sheetName val="461_1"/>
      <sheetName val="461_2"/>
      <sheetName val="462_1"/>
      <sheetName val="462_1_1"/>
      <sheetName val="462_2"/>
      <sheetName val="464_1"/>
      <sheetName val="464_2"/>
      <sheetName val="464_3"/>
      <sheetName val="464_4"/>
      <sheetName val="465_1"/>
      <sheetName val="466_1"/>
      <sheetName val="466_2"/>
      <sheetName val="500_1"/>
      <sheetName val="501_1"/>
      <sheetName val="510_1"/>
      <sheetName val="510P1"/>
      <sheetName val="510P2"/>
      <sheetName val="510P3"/>
      <sheetName val="600_1"/>
      <sheetName val="600_2"/>
      <sheetName val="600_3"/>
      <sheetName val="600_4"/>
      <sheetName val="600_4P"/>
      <sheetName val="600_5"/>
      <sheetName val="600_5P"/>
      <sheetName val="610_1"/>
      <sheetName val="610_2"/>
      <sheetName val="620_1"/>
      <sheetName val="620_1P"/>
      <sheetName val="620_2"/>
      <sheetName val="620_2P"/>
      <sheetName val="620_3_"/>
      <sheetName val="620_3"/>
      <sheetName val="621_1"/>
      <sheetName val="621_2"/>
      <sheetName val="621_3"/>
      <sheetName val="621_4"/>
      <sheetName val="621_5"/>
      <sheetName val="621_5P"/>
      <sheetName val="621_6"/>
      <sheetName val="621_7P"/>
      <sheetName val="622_1"/>
      <sheetName val="622_2"/>
      <sheetName val="622_3"/>
      <sheetName val="622_4"/>
      <sheetName val="622_5"/>
      <sheetName val="623_1"/>
      <sheetName val="623_1_"/>
      <sheetName val="630_1"/>
      <sheetName val="630_2"/>
      <sheetName val="630_3"/>
      <sheetName val="630_4"/>
      <sheetName val="630_5"/>
      <sheetName val="630_6"/>
      <sheetName val="630_7"/>
      <sheetName val="630_1P"/>
      <sheetName val="630_2P"/>
      <sheetName val="630_3P"/>
      <sheetName val="630_8P"/>
      <sheetName val="632_1"/>
      <sheetName val="632_1P"/>
      <sheetName val="632P"/>
      <sheetName val="640_1"/>
      <sheetName val="640_2"/>
      <sheetName val="641_1"/>
      <sheetName val="641_2"/>
      <sheetName val="641P"/>
      <sheetName val="642_1"/>
      <sheetName val="642_2"/>
      <sheetName val="642P1"/>
      <sheetName val="642P2"/>
      <sheetName val="642P3"/>
      <sheetName val="650_1"/>
      <sheetName val="650_2"/>
      <sheetName val="650_3"/>
      <sheetName val="650_4"/>
      <sheetName val="660_1"/>
      <sheetName val="660_2"/>
      <sheetName val="660_3"/>
      <sheetName val="661_1"/>
      <sheetName val="662_1"/>
      <sheetName val="662_2"/>
      <sheetName val="670_1"/>
      <sheetName val="670_2"/>
      <sheetName val="671_1"/>
      <sheetName val="671_2"/>
      <sheetName val="672_1"/>
      <sheetName val="673_1"/>
      <sheetName val="673_2"/>
      <sheetName val="673_3"/>
      <sheetName val="674_1"/>
      <sheetName val="674_2"/>
      <sheetName val="676P"/>
      <sheetName val="680_1"/>
      <sheetName val="680_2"/>
      <sheetName val="680_3"/>
      <sheetName val="681_1"/>
      <sheetName val="682_1"/>
      <sheetName val="682P"/>
      <sheetName val="683P"/>
      <sheetName val="690_1"/>
      <sheetName val="690_1P"/>
      <sheetName val="700_1"/>
      <sheetName val="700_2"/>
      <sheetName val="700_3"/>
      <sheetName val="700_4"/>
      <sheetName val="700P"/>
      <sheetName val="701_1"/>
      <sheetName val="710_1"/>
      <sheetName val="710_2"/>
      <sheetName val="710_3"/>
      <sheetName val="720_1"/>
      <sheetName val="730_1"/>
      <sheetName val="730_2"/>
      <sheetName val="730_3"/>
      <sheetName val="731_1"/>
      <sheetName val="740_1"/>
      <sheetName val="741_1"/>
      <sheetName val="800_1"/>
      <sheetName val="800_2"/>
      <sheetName val="800_3"/>
      <sheetName val="800_4"/>
      <sheetName val="800P"/>
      <sheetName val="801_1"/>
      <sheetName val="801_2"/>
      <sheetName val="801_3"/>
      <sheetName val="801_4"/>
      <sheetName val="801_5"/>
      <sheetName val="801_6"/>
      <sheetName val="801_7"/>
      <sheetName val="810_1"/>
      <sheetName val="810_2"/>
      <sheetName val="810_3"/>
      <sheetName val="811_1"/>
      <sheetName val="812_1"/>
      <sheetName val="815P"/>
      <sheetName val="900_1"/>
      <sheetName val="900_2"/>
      <sheetName val="900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 General"/>
      <sheetName val="Presupuesto vivienda"/>
      <sheetName val="AIU"/>
      <sheetName val="SIC"/>
      <sheetName val="MPM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"/>
      <sheetName val="ANALISIS"/>
      <sheetName val="INSUMOS"/>
      <sheetName val="INTERVENTORIA"/>
      <sheetName val="F_M_2,4"/>
      <sheetName val="F_M_1,5"/>
      <sheetName val="AIU"/>
      <sheetName val="AIU_ALCALDIA"/>
      <sheetName val="PPTO_PMA"/>
      <sheetName val="APU_PMA"/>
      <sheetName val="INSUMOS_PMA"/>
      <sheetName val="_INT__PMA"/>
      <sheetName val="PPTO_PMT"/>
      <sheetName val="APU_PMT"/>
      <sheetName val="INSUMOS_PMT"/>
      <sheetName val="INT__PMT"/>
      <sheetName val="CUADRO_COMPARATIVO"/>
      <sheetName val="1_1_EDF_ACC_ADM_EQUIP_PLAT"/>
      <sheetName val="2_1_EDF_OFC_PAT_TALLER"/>
      <sheetName val="3_1_EDF_MANT_PAT_TALLER"/>
      <sheetName val="4_1_ÁREA_ABAST_LAV"/>
      <sheetName val="5_1_ÁREA_LIBRES"/>
      <sheetName val="6_1_COMPLENT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_General"/>
      <sheetName val="AIU"/>
      <sheetName val="Presup_Cancha"/>
      <sheetName val="1_Preliminares"/>
      <sheetName val="2_Cimentación_Est_Met"/>
      <sheetName val="3_HS"/>
      <sheetName val="Apus_In_Elect"/>
      <sheetName val="Apus_Cubierta"/>
      <sheetName val="Apus_Dotación_Pintura"/>
      <sheetName val="Insumos"/>
      <sheetName val="Equipo_Trans_"/>
      <sheetName val="M_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_Prestacional_(2)"/>
      <sheetName val="Factor_Multiplicador"/>
      <sheetName val="Gastos_de_Legalización"/>
      <sheetName val="Mano_de_Obra"/>
      <sheetName val="Resumen"/>
      <sheetName val="PRESUPUESTO_GENERAL_SEGÚN_MGA"/>
      <sheetName val="Presupuesto_Interventoría"/>
      <sheetName val="Factor_Prestacional"/>
      <sheetName val="PMA_"/>
      <sheetName val="PTS"/>
      <sheetName val="Hoja1"/>
      <sheetName val="Presupuesto_General"/>
      <sheetName val="Análisis_AIU"/>
      <sheetName val="1_1"/>
      <sheetName val="2_1"/>
      <sheetName val="2_2"/>
      <sheetName val="2_3"/>
      <sheetName val="2_4"/>
      <sheetName val="2_5"/>
      <sheetName val="2_6"/>
      <sheetName val="2_7"/>
      <sheetName val="2_8"/>
      <sheetName val="3_1"/>
      <sheetName val="3_2"/>
      <sheetName val="4_1"/>
      <sheetName val="5_1"/>
      <sheetName val="ESTUDIO_DE_MERCADO_CIVIL"/>
      <sheetName val="MEM_CANTIDADES_CIVILES"/>
      <sheetName val="Materiales"/>
      <sheetName val="Rendimiento"/>
      <sheetName val="Transporte"/>
      <sheetName val="Equipos"/>
      <sheetName val="Factor Prestacional (2)"/>
      <sheetName val="Factor Multiplicador"/>
      <sheetName val="Gastos de Legalización"/>
      <sheetName val="Mano de Obra"/>
      <sheetName val="PRESUPUESTO GENERAL SEGÚN MGA"/>
      <sheetName val="Presupuesto Interventoría"/>
      <sheetName val="Factor Prestacional"/>
      <sheetName val="PMA "/>
      <sheetName val="Presupuesto General"/>
      <sheetName val="Análisis AIU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4.1"/>
      <sheetName val="5.1"/>
      <sheetName val="ESTUDIO DE MERCADO CIVIL"/>
      <sheetName val="MEM_CANTIDADES CIVI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 GENERAL"/>
      <sheetName val="CADENA DE VALOR"/>
      <sheetName val="AIU"/>
      <sheetName val="INTERVENTORIA"/>
      <sheetName val="APOY_-_CAPA"/>
      <sheetName val="APU"/>
      <sheetName val="F_P__y_F_M"/>
      <sheetName val="Comp__Ambiental"/>
      <sheetName val="MEMORIA_CANTIDAD"/>
      <sheetName val="CRONOGRAMA"/>
      <sheetName val="Datos_Presupuesto"/>
      <sheetName val="Diseño"/>
      <sheetName val="Datos_Diseño"/>
      <sheetName val="TRANSPORTE"/>
      <sheetName val="E. TRANSPORTE"/>
      <sheetName val="RENDIMIENTOS"/>
    </sheetNames>
    <sheetDataSet>
      <sheetData sheetId="0" refreshError="1"/>
      <sheetData sheetId="1" refreshError="1">
        <row r="1">
          <cell r="E1" t="str">
            <v>MS</v>
          </cell>
          <cell r="F1" t="str">
            <v>MOS</v>
          </cell>
          <cell r="G1" t="str">
            <v>TS</v>
          </cell>
          <cell r="H1" t="str">
            <v>EYHS</v>
          </cell>
        </row>
        <row r="3">
          <cell r="B3" t="str">
            <v>CONSTRUCCIÓN INTEGRAL DE SOLUCIONES INDIVIDUALES FOTOVOLTAICAS PARA LA GENERACIÓN DE ENERGÍA ELÉCTRICA EN VIVIENDA RURAL DISPERSA, EN EL MUNICIPIO DE  VILLAGARZÓN EN EL DEPARTAMENTO DEL PUTUMAYO</v>
          </cell>
        </row>
        <row r="6">
          <cell r="B6" t="str">
            <v>ANÁLISIS PRESUPUESTO GENERAL</v>
          </cell>
        </row>
        <row r="8">
          <cell r="B8" t="str">
            <v>ÍTEM</v>
          </cell>
          <cell r="C8" t="str">
            <v xml:space="preserve">DESCRIPCIÓN </v>
          </cell>
          <cell r="E8" t="str">
            <v>COSTOS TOTALES</v>
          </cell>
          <cell r="I8" t="str">
            <v xml:space="preserve">VR UNITARIO </v>
          </cell>
        </row>
        <row r="9">
          <cell r="D9" t="str">
            <v>CANTIDAD</v>
          </cell>
          <cell r="E9" t="str">
            <v>MATERIALES</v>
          </cell>
          <cell r="F9" t="str">
            <v>MANO OBRA</v>
          </cell>
          <cell r="G9" t="str">
            <v>TRANSPORTES</v>
          </cell>
          <cell r="H9" t="str">
            <v>E &amp; H</v>
          </cell>
        </row>
        <row r="10">
          <cell r="B10">
            <v>1</v>
          </cell>
          <cell r="C10" t="str">
            <v>IMPLEMENTACIÓN Y PUESTA EN FUNCIONAMIENTO DE EQUIPOS PARA LA OPERACIÓN FOTOVOLTAICA</v>
          </cell>
        </row>
        <row r="11">
          <cell r="B11">
            <v>1.1000000000000001</v>
          </cell>
          <cell r="C11" t="str">
            <v>Replanteo y Localización de Usuarios</v>
          </cell>
          <cell r="D11">
            <v>293</v>
          </cell>
          <cell r="E11">
            <v>0</v>
          </cell>
          <cell r="F11">
            <v>45035385.379595861</v>
          </cell>
          <cell r="G11">
            <v>9531298.4930361602</v>
          </cell>
          <cell r="H11">
            <v>93911884.051885292</v>
          </cell>
          <cell r="I11">
            <v>148478567.9245173</v>
          </cell>
        </row>
        <row r="12">
          <cell r="B12">
            <v>1.2</v>
          </cell>
          <cell r="C12" t="str">
            <v xml:space="preserve">Suministro, Transporte e Instalación de Sistema de 2 Paneles 710 W  Monocristalino bifacial, doble cristal de alta eficiencia tolerancia positiva de vatios eficiencia del modulo de 22%, Garantia de 15 años </v>
          </cell>
          <cell r="D12">
            <v>293</v>
          </cell>
          <cell r="E12">
            <v>941207719.89658666</v>
          </cell>
          <cell r="F12">
            <v>50039317.088439845</v>
          </cell>
          <cell r="G12">
            <v>97200944.535862207</v>
          </cell>
          <cell r="H12">
            <v>2659994.7834365317</v>
          </cell>
          <cell r="I12">
            <v>1091107976.3043253</v>
          </cell>
        </row>
        <row r="13">
          <cell r="B13">
            <v>1.3</v>
          </cell>
          <cell r="C13" t="str">
            <v>Suministro, Transporte e Instalación de Mastil estructurado de 3 mtrs x160mm con base cuadrada de 330mmx330mm, acero galvanizado, espesor 2.5mm para Modulos de 2 Paneles Solares</v>
          </cell>
          <cell r="D13">
            <v>293</v>
          </cell>
          <cell r="E13">
            <v>769749191.30535924</v>
          </cell>
          <cell r="F13">
            <v>127183264.26645127</v>
          </cell>
          <cell r="G13">
            <v>202501967.78304628</v>
          </cell>
          <cell r="H13">
            <v>6703186.8542600609</v>
          </cell>
          <cell r="I13">
            <v>1106137610.2091167</v>
          </cell>
        </row>
        <row r="14">
          <cell r="B14">
            <v>1.4</v>
          </cell>
          <cell r="C14" t="str">
            <v>Suministro, Transporte e Instalación de Controlador MPPT de  60 A a 1500 W con eficiencia superior a 98%</v>
          </cell>
          <cell r="D14">
            <v>293</v>
          </cell>
          <cell r="E14">
            <v>531613892.22818768</v>
          </cell>
          <cell r="F14">
            <v>17930755.290024277</v>
          </cell>
          <cell r="G14">
            <v>24300236.133965552</v>
          </cell>
          <cell r="H14">
            <v>1383197.2873869964</v>
          </cell>
          <cell r="I14">
            <v>575228080.93956459</v>
          </cell>
        </row>
        <row r="15">
          <cell r="B15">
            <v>1.5</v>
          </cell>
          <cell r="C15" t="str">
            <v>Suministro, Transporte e Instalación de Batería Litio 200 Ah a 25.6 Vdc con Ciclos 6000 a DoD hasta el 80%</v>
          </cell>
          <cell r="D15">
            <v>293</v>
          </cell>
          <cell r="E15">
            <v>2206377984.9144669</v>
          </cell>
          <cell r="F15">
            <v>17930755.290024277</v>
          </cell>
          <cell r="G15">
            <v>54000524.742145672</v>
          </cell>
          <cell r="H15">
            <v>1383197.2873869964</v>
          </cell>
          <cell r="I15">
            <v>2279692462.2340236</v>
          </cell>
        </row>
        <row r="16">
          <cell r="B16">
            <v>1.6</v>
          </cell>
          <cell r="C16" t="str">
            <v>Suministro, Transporte e Instalación de Inversor de onda senoidal pura 24 Vdc a 2000 W con eficiencia superior al 91% de -15 a 60 °C</v>
          </cell>
          <cell r="D16">
            <v>293</v>
          </cell>
          <cell r="E16">
            <v>576516754.43353629</v>
          </cell>
          <cell r="F16">
            <v>17930755.290024277</v>
          </cell>
          <cell r="G16">
            <v>56700550.979252957</v>
          </cell>
          <cell r="H16">
            <v>1383197.2873869964</v>
          </cell>
          <cell r="I16">
            <v>652531257.99020052</v>
          </cell>
        </row>
        <row r="17">
          <cell r="B17">
            <v>1.7</v>
          </cell>
          <cell r="C17" t="str">
            <v>Suministro, transporte e Instalación de Gabinete para equipos de 84x60x46cm, lamina galvanizada, calibre numero 18, pintura electrostática, Incluye la Excavación de zanja para acometida principal en zona verde de 20X60cm</v>
          </cell>
          <cell r="D17">
            <v>293</v>
          </cell>
          <cell r="E17">
            <v>835326812.44908631</v>
          </cell>
          <cell r="F17">
            <v>71723021.160097107</v>
          </cell>
          <cell r="G17">
            <v>87750852.705986708</v>
          </cell>
          <cell r="H17">
            <v>5319989.5668730633</v>
          </cell>
          <cell r="I17">
            <v>1000120675.8820432</v>
          </cell>
        </row>
        <row r="18">
          <cell r="B18">
            <v>2.2000000000000002</v>
          </cell>
          <cell r="C18" t="str">
            <v xml:space="preserve">Sistema de puesta a tierra  con varilla de cobre 2,4m x 5/8" tratamiento de suelos </v>
          </cell>
          <cell r="D18">
            <v>293</v>
          </cell>
          <cell r="E18">
            <v>179774777.15237141</v>
          </cell>
          <cell r="F18">
            <v>100078634.17687969</v>
          </cell>
          <cell r="G18">
            <v>50625491.945761569</v>
          </cell>
          <cell r="H18">
            <v>5319989.5668730633</v>
          </cell>
          <cell r="I18">
            <v>335798892.84188575</v>
          </cell>
        </row>
        <row r="19">
          <cell r="C19" t="str">
            <v xml:space="preserve">Subtotal </v>
          </cell>
          <cell r="I19">
            <v>7189095524.325676</v>
          </cell>
        </row>
        <row r="20">
          <cell r="B20" t="str">
            <v>2.0</v>
          </cell>
          <cell r="C20" t="str">
            <v>SISTEMA DE MEDICIÓN Y GESTIÓN DE ENERGÍA</v>
          </cell>
        </row>
        <row r="21">
          <cell r="B21">
            <v>2.1</v>
          </cell>
          <cell r="C21" t="str">
            <v>Medidor prepago monofásico con sistema de gestión de recaudo con comunicación off line, Alambrado tipo riel DIN 120V-220V 5A (80A) (Unidad de Control de Medición+ Control de interface de usuario)</v>
          </cell>
          <cell r="D21">
            <v>293</v>
          </cell>
          <cell r="E21">
            <v>449822821.89197296</v>
          </cell>
          <cell r="F21">
            <v>25436652.853290252</v>
          </cell>
          <cell r="G21">
            <v>105301023.24718405</v>
          </cell>
          <cell r="H21">
            <v>1383197.2873869964</v>
          </cell>
          <cell r="I21">
            <v>581943695.27983427</v>
          </cell>
        </row>
        <row r="23">
          <cell r="C23" t="str">
            <v xml:space="preserve">Subtotal </v>
          </cell>
          <cell r="I23">
            <v>581943695.27983427</v>
          </cell>
        </row>
        <row r="24">
          <cell r="B24" t="str">
            <v>3.0</v>
          </cell>
          <cell r="C24" t="str">
            <v>INSTALACIONES INTERNAS</v>
          </cell>
        </row>
        <row r="25">
          <cell r="B25">
            <v>3.1</v>
          </cell>
          <cell r="C25" t="str">
            <v>Suministro, transporte e instalación de kit basico de instalaciones internas ( (5) salidas de iluminación de led 10W a 120v y (5) salidas tomacorrientes doble con polo a tierra 120V 15A)</v>
          </cell>
          <cell r="D25">
            <v>293</v>
          </cell>
          <cell r="E25">
            <v>386139208.33673567</v>
          </cell>
          <cell r="F25">
            <v>203493222.82632202</v>
          </cell>
          <cell r="G25">
            <v>105301023.24718405</v>
          </cell>
          <cell r="H25">
            <v>10639979.133746127</v>
          </cell>
          <cell r="I25">
            <v>705573433.54398787</v>
          </cell>
        </row>
        <row r="26">
          <cell r="C26" t="str">
            <v xml:space="preserve">Subtotal </v>
          </cell>
          <cell r="I26">
            <v>705573433.54398787</v>
          </cell>
        </row>
        <row r="27">
          <cell r="B27" t="str">
            <v>SUBTOTAL COSTOS DIRECTOS</v>
          </cell>
          <cell r="I27">
            <v>6514452121.0500002</v>
          </cell>
        </row>
        <row r="28">
          <cell r="B28" t="str">
            <v>ADMINISTRACIÓN</v>
          </cell>
          <cell r="H28">
            <v>0.24120115945886159</v>
          </cell>
          <cell r="I28">
            <v>1571293404.8365002</v>
          </cell>
        </row>
        <row r="29">
          <cell r="B29" t="str">
            <v>IMPREVISTOS</v>
          </cell>
          <cell r="H29">
            <v>0.01</v>
          </cell>
          <cell r="I29">
            <v>65144521.210500002</v>
          </cell>
        </row>
        <row r="30">
          <cell r="B30" t="str">
            <v>UTILIDAD</v>
          </cell>
          <cell r="H30">
            <v>0.05</v>
          </cell>
          <cell r="I30">
            <v>325722606.05250001</v>
          </cell>
        </row>
        <row r="31">
          <cell r="B31" t="str">
            <v>SUBTOTAL COSTOS INDIRECTOS</v>
          </cell>
          <cell r="H31">
            <v>0.30120115945886156</v>
          </cell>
          <cell r="I31">
            <v>1962160532.0995002</v>
          </cell>
        </row>
        <row r="32">
          <cell r="B32" t="str">
            <v>COSTOS DIRECTOS + INDIRECTOS</v>
          </cell>
          <cell r="I32">
            <v>8476612653.1494999</v>
          </cell>
        </row>
        <row r="33">
          <cell r="B33" t="str">
            <v>INTERVENTORÍA TÉCNICA</v>
          </cell>
          <cell r="H33">
            <v>9.9828436184733235E-2</v>
          </cell>
          <cell r="I33">
            <v>650327567.84474003</v>
          </cell>
        </row>
        <row r="34">
          <cell r="B34" t="str">
            <v>APOYO A LA SUPERVISIÓN</v>
          </cell>
          <cell r="H34">
            <v>9.7939214252167044E-3</v>
          </cell>
          <cell r="I34">
            <v>63802032.201900005</v>
          </cell>
        </row>
        <row r="35">
          <cell r="B35" t="str">
            <v>CAPACITACIÓN A USUARIOS</v>
          </cell>
          <cell r="H35">
            <v>5.7906028588819653E-3</v>
          </cell>
          <cell r="I35">
            <v>37722605.076201811</v>
          </cell>
        </row>
        <row r="36">
          <cell r="B36" t="str">
            <v>TOTAL PROYECTO</v>
          </cell>
          <cell r="I36">
            <v>9228464858.2723427</v>
          </cell>
        </row>
        <row r="37">
          <cell r="G37" t="str">
            <v>DURACION DEL PROYECTO (meses)</v>
          </cell>
          <cell r="H37">
            <v>10</v>
          </cell>
        </row>
        <row r="38">
          <cell r="G38" t="str">
            <v>NUMERO DE USUARIOS (und)</v>
          </cell>
          <cell r="H38">
            <v>293</v>
          </cell>
        </row>
        <row r="39">
          <cell r="B39" t="str">
            <v>___________________________________</v>
          </cell>
          <cell r="G39" t="str">
            <v>COSTO POR USUARIO ($)</v>
          </cell>
          <cell r="H39">
            <v>31496467.093079668</v>
          </cell>
        </row>
        <row r="40">
          <cell r="B40" t="str">
            <v>DAVID MONTAÑO OLMEDO</v>
          </cell>
        </row>
        <row r="41">
          <cell r="B41" t="str">
            <v>1088262917 - CL205-91010</v>
          </cell>
        </row>
        <row r="42">
          <cell r="B42" t="str">
            <v>INGENIERO ELECTRICISTA</v>
          </cell>
        </row>
      </sheetData>
      <sheetData sheetId="2" refreshError="1"/>
      <sheetData sheetId="3" refreshError="1"/>
      <sheetData sheetId="4" refreshError="1"/>
      <sheetData sheetId="5" refreshError="1">
        <row r="2">
          <cell r="D2" t="str">
            <v>CONSTRUCCIÓN INTEGRAL DE SOLUCIONES INDIVIDUALES FOTOVOLTAICAS PARA LA GENERACIÓN DE ENERGÍA ELÉCTRICA EN VIVIENDA RURAL DISPERSA, EN EL MUNICIPIO DE  VILLAGARZÓN EN EL DEPARTAMENTO DEL PUTUMAYO</v>
          </cell>
        </row>
        <row r="4">
          <cell r="D4" t="str">
            <v>ANÁLISIS DE PRECIOS UNITARIOS</v>
          </cell>
        </row>
        <row r="6">
          <cell r="E6" t="str">
            <v>Replanteo y Localización de Usuarios</v>
          </cell>
          <cell r="J6" t="str">
            <v>UNIDAD</v>
          </cell>
          <cell r="K6" t="str">
            <v>UN</v>
          </cell>
        </row>
        <row r="7">
          <cell r="D7" t="str">
            <v>MATERIALES</v>
          </cell>
        </row>
        <row r="8">
          <cell r="A8">
            <v>1.1000000000000001</v>
          </cell>
          <cell r="C8" t="str">
            <v>ID</v>
          </cell>
          <cell r="D8" t="str">
            <v>ÍTEM</v>
          </cell>
          <cell r="E8" t="str">
            <v>DESCRIPCIÓN DE MATERIALES</v>
          </cell>
          <cell r="F8" t="str">
            <v>UNID.</v>
          </cell>
          <cell r="G8" t="str">
            <v>CANT.</v>
          </cell>
          <cell r="H8" t="str">
            <v>VR. UNIT.  + IVA</v>
          </cell>
          <cell r="I8" t="str">
            <v>VALOR ANTES DE IVA</v>
          </cell>
          <cell r="J8" t="str">
            <v>VALOR IVA</v>
          </cell>
          <cell r="K8" t="str">
            <v>VR. PARCIAL</v>
          </cell>
        </row>
        <row r="9">
          <cell r="A9">
            <v>1.1000000000000001</v>
          </cell>
        </row>
        <row r="10">
          <cell r="A10">
            <v>1.1000000000000001</v>
          </cell>
          <cell r="C10" t="str">
            <v>MS</v>
          </cell>
          <cell r="E10" t="str">
            <v>SUBTOTAL MATERIALES</v>
          </cell>
          <cell r="K10">
            <v>0</v>
          </cell>
        </row>
        <row r="11">
          <cell r="A11">
            <v>1.1000000000000001</v>
          </cell>
          <cell r="C11" t="str">
            <v>EYH</v>
          </cell>
        </row>
        <row r="12">
          <cell r="A12">
            <v>1.1000000000000001</v>
          </cell>
          <cell r="C12" t="str">
            <v>DEYH</v>
          </cell>
          <cell r="D12" t="str">
            <v>ÍTEM</v>
          </cell>
          <cell r="E12" t="str">
            <v>DESCRIPCIÓN EQUIPOS y HERRAMIENTAS</v>
          </cell>
          <cell r="F12" t="str">
            <v>UNID.</v>
          </cell>
          <cell r="G12" t="str">
            <v>CANT.</v>
          </cell>
          <cell r="H12" t="str">
            <v>Tarifa/día</v>
          </cell>
          <cell r="I12" t="str">
            <v>Rendimiento</v>
          </cell>
          <cell r="J12" t="str">
            <v>VR. ÍTEM</v>
          </cell>
          <cell r="K12" t="str">
            <v>VR. PARCIAL</v>
          </cell>
        </row>
        <row r="13">
          <cell r="A13">
            <v>1.1000000000000001</v>
          </cell>
          <cell r="C13" t="str">
            <v>EYH3</v>
          </cell>
          <cell r="D13">
            <v>1</v>
          </cell>
          <cell r="E13" t="str">
            <v>Equipo GPS</v>
          </cell>
          <cell r="F13" t="str">
            <v>UND</v>
          </cell>
          <cell r="G13">
            <v>1</v>
          </cell>
          <cell r="H13">
            <v>450000</v>
          </cell>
          <cell r="I13">
            <v>0.25</v>
          </cell>
          <cell r="J13">
            <v>112500</v>
          </cell>
          <cell r="K13">
            <v>112500</v>
          </cell>
        </row>
        <row r="14">
          <cell r="A14">
            <v>1.1000000000000001</v>
          </cell>
          <cell r="C14" t="str">
            <v>EYH4</v>
          </cell>
          <cell r="D14">
            <v>2</v>
          </cell>
          <cell r="E14" t="str">
            <v>Papelería</v>
          </cell>
          <cell r="F14" t="str">
            <v>UND</v>
          </cell>
          <cell r="G14">
            <v>1</v>
          </cell>
          <cell r="H14">
            <v>500300</v>
          </cell>
          <cell r="I14">
            <v>0.25</v>
          </cell>
          <cell r="J14">
            <v>125075</v>
          </cell>
          <cell r="K14">
            <v>125075</v>
          </cell>
        </row>
        <row r="15">
          <cell r="A15">
            <v>1.1000000000000001</v>
          </cell>
          <cell r="C15" t="str">
            <v>EYH5</v>
          </cell>
          <cell r="D15">
            <v>3</v>
          </cell>
          <cell r="E15" t="str">
            <v xml:space="preserve">lapiceros y demas </v>
          </cell>
          <cell r="F15" t="str">
            <v>UND</v>
          </cell>
          <cell r="G15">
            <v>1</v>
          </cell>
          <cell r="H15">
            <v>35000</v>
          </cell>
          <cell r="I15">
            <v>0.25</v>
          </cell>
          <cell r="J15">
            <v>8750</v>
          </cell>
          <cell r="K15">
            <v>8750</v>
          </cell>
        </row>
        <row r="16">
          <cell r="A16">
            <v>1.1000000000000001</v>
          </cell>
          <cell r="C16" t="str">
            <v>EYHS</v>
          </cell>
          <cell r="E16" t="str">
            <v>SUBTOTAL EQUIPOS Y HERRAMIENTAS</v>
          </cell>
          <cell r="K16">
            <v>246325</v>
          </cell>
        </row>
        <row r="17">
          <cell r="A17">
            <v>1.1000000000000001</v>
          </cell>
          <cell r="C17" t="str">
            <v>T</v>
          </cell>
          <cell r="D17" t="str">
            <v>TRANSPORTES</v>
          </cell>
        </row>
        <row r="18">
          <cell r="A18">
            <v>1.1000000000000001</v>
          </cell>
          <cell r="C18" t="str">
            <v>DT</v>
          </cell>
          <cell r="D18" t="str">
            <v>ÍTEM</v>
          </cell>
          <cell r="E18" t="str">
            <v>DESCRIPCIÓN TRANSPORTES</v>
          </cell>
          <cell r="F18" t="str">
            <v>UNID.</v>
          </cell>
          <cell r="G18" t="str">
            <v>PESO</v>
          </cell>
          <cell r="H18" t="str">
            <v>TARIFA/Kg</v>
          </cell>
          <cell r="J18" t="str">
            <v>AJUSTE / VOLUMEN</v>
          </cell>
          <cell r="K18" t="str">
            <v>VR. PARCIAL</v>
          </cell>
        </row>
        <row r="19">
          <cell r="A19">
            <v>1.1000000000000001</v>
          </cell>
          <cell r="C19" t="str">
            <v>T4</v>
          </cell>
          <cell r="D19">
            <v>1</v>
          </cell>
          <cell r="E19" t="str">
            <v>Transporte Interveredal para replanteo</v>
          </cell>
          <cell r="F19" t="str">
            <v>UND</v>
          </cell>
          <cell r="H19">
            <v>25000</v>
          </cell>
          <cell r="K19">
            <v>25000</v>
          </cell>
        </row>
        <row r="20">
          <cell r="A20">
            <v>1.1000000000000001</v>
          </cell>
          <cell r="C20" t="str">
            <v>TS</v>
          </cell>
          <cell r="E20" t="str">
            <v>SUBTOTAL TRANSPORTES</v>
          </cell>
          <cell r="K20">
            <v>25000</v>
          </cell>
        </row>
        <row r="21">
          <cell r="A21">
            <v>1.1000000000000001</v>
          </cell>
          <cell r="C21" t="str">
            <v>MO</v>
          </cell>
          <cell r="D21" t="str">
            <v>MANO DE OBRA</v>
          </cell>
        </row>
        <row r="22">
          <cell r="A22">
            <v>1.1000000000000001</v>
          </cell>
          <cell r="C22" t="str">
            <v>DMO</v>
          </cell>
          <cell r="D22" t="str">
            <v>ÍTEM</v>
          </cell>
          <cell r="E22" t="str">
            <v>DESCRIPCIÓN MANO DE OBRA</v>
          </cell>
          <cell r="F22" t="str">
            <v>Jornal</v>
          </cell>
          <cell r="G22" t="str">
            <v>Fac. Prest.</v>
          </cell>
          <cell r="H22" t="str">
            <v>RENDIM.</v>
          </cell>
          <cell r="J22" t="str">
            <v>VR. ÍTEM</v>
          </cell>
          <cell r="K22" t="str">
            <v>VR. PARCIAL</v>
          </cell>
        </row>
        <row r="23">
          <cell r="A23">
            <v>1.1000000000000001</v>
          </cell>
          <cell r="C23" t="str">
            <v>MO6</v>
          </cell>
          <cell r="D23">
            <v>1</v>
          </cell>
          <cell r="E23" t="str">
            <v>Encuestador</v>
          </cell>
          <cell r="F23">
            <v>1</v>
          </cell>
          <cell r="G23">
            <v>1.75</v>
          </cell>
          <cell r="H23">
            <v>0.25</v>
          </cell>
          <cell r="J23">
            <v>55000</v>
          </cell>
          <cell r="K23">
            <v>24062.5</v>
          </cell>
        </row>
        <row r="24">
          <cell r="A24">
            <v>1.1000000000000001</v>
          </cell>
          <cell r="C24" t="str">
            <v>MO1</v>
          </cell>
          <cell r="D24">
            <v>1</v>
          </cell>
          <cell r="E24" t="str">
            <v>Capataz</v>
          </cell>
          <cell r="F24">
            <v>1</v>
          </cell>
          <cell r="G24">
            <v>1.75</v>
          </cell>
          <cell r="H24">
            <v>0.25</v>
          </cell>
          <cell r="J24">
            <v>125000</v>
          </cell>
          <cell r="K24">
            <v>54687.5</v>
          </cell>
        </row>
        <row r="25">
          <cell r="A25">
            <v>1.1000000000000001</v>
          </cell>
          <cell r="C25" t="str">
            <v>MO2</v>
          </cell>
          <cell r="D25">
            <v>1</v>
          </cell>
          <cell r="E25" t="str">
            <v>Electricista</v>
          </cell>
          <cell r="F25">
            <v>1</v>
          </cell>
          <cell r="G25">
            <v>1.75</v>
          </cell>
          <cell r="H25">
            <v>0.25</v>
          </cell>
          <cell r="J25">
            <v>90000</v>
          </cell>
          <cell r="K25">
            <v>39375</v>
          </cell>
        </row>
        <row r="26">
          <cell r="A26">
            <v>1.1000000000000001</v>
          </cell>
          <cell r="C26" t="str">
            <v>MOS</v>
          </cell>
          <cell r="E26" t="str">
            <v>SUBTOTAL MANO DE OBRA</v>
          </cell>
          <cell r="K26">
            <v>118125</v>
          </cell>
        </row>
        <row r="27">
          <cell r="A27">
            <v>1.1000000000000001</v>
          </cell>
          <cell r="D27">
            <v>1.1000000000000001</v>
          </cell>
          <cell r="E27" t="str">
            <v>VALOR TOTAL UNITARIO ÍTEM 1,1</v>
          </cell>
          <cell r="K27">
            <v>389450</v>
          </cell>
        </row>
        <row r="34">
          <cell r="A34">
            <v>1.2</v>
          </cell>
          <cell r="E34" t="str">
            <v xml:space="preserve">Suministro, Transporte e Instalación de Sistema de 2 Paneles 710 W  Monocristalino bifacial, doble cristal de alta eficiencia tolerancia positiva de vatios eficiencia del modulo de 22%, Garantia de 15 años </v>
          </cell>
          <cell r="J34" t="str">
            <v>UNIDAD</v>
          </cell>
          <cell r="K34" t="str">
            <v>UND</v>
          </cell>
        </row>
        <row r="35">
          <cell r="A35">
            <v>1.2</v>
          </cell>
          <cell r="C35" t="str">
            <v>M</v>
          </cell>
          <cell r="D35" t="str">
            <v>MATERIALES</v>
          </cell>
        </row>
        <row r="36">
          <cell r="A36">
            <v>1.2</v>
          </cell>
          <cell r="C36" t="str">
            <v>DM</v>
          </cell>
          <cell r="D36" t="str">
            <v>ÍTEM</v>
          </cell>
          <cell r="E36" t="str">
            <v>DESCRIPCIÓN DE MATERIALES</v>
          </cell>
          <cell r="F36" t="str">
            <v>UNID.</v>
          </cell>
          <cell r="G36" t="str">
            <v>CANT.</v>
          </cell>
          <cell r="H36" t="str">
            <v>VR. UNIT.  + IVA</v>
          </cell>
          <cell r="I36" t="str">
            <v>VALOR ANTES DE IVA</v>
          </cell>
          <cell r="J36" t="str">
            <v>VALOR IVA</v>
          </cell>
          <cell r="K36" t="str">
            <v>VR. PARCIAL</v>
          </cell>
        </row>
        <row r="37">
          <cell r="A37">
            <v>1.2</v>
          </cell>
          <cell r="C37" t="str">
            <v>M01</v>
          </cell>
          <cell r="D37">
            <v>1</v>
          </cell>
          <cell r="E37" t="str">
            <v xml:space="preserve">Paneles 710 W  Monocristalino bifacial, doble cristal de alta eficiencia tolerancia positiva de vatios eficiencia del modulo de 22%, Garantia de 15 años </v>
          </cell>
          <cell r="F37" t="str">
            <v>UND</v>
          </cell>
          <cell r="G37">
            <v>2</v>
          </cell>
          <cell r="H37">
            <v>890000</v>
          </cell>
          <cell r="I37">
            <v>890000</v>
          </cell>
          <cell r="J37">
            <v>0</v>
          </cell>
          <cell r="K37">
            <v>1780000</v>
          </cell>
        </row>
        <row r="38">
          <cell r="A38">
            <v>1.2</v>
          </cell>
          <cell r="C38" t="str">
            <v>M02</v>
          </cell>
          <cell r="D38">
            <v>2</v>
          </cell>
          <cell r="E38" t="str">
            <v>Tornillos en acero galvanizado 1/4" x 3/4, incluye tuerca, guaza y arandela.</v>
          </cell>
          <cell r="F38" t="str">
            <v>UND</v>
          </cell>
          <cell r="G38">
            <v>12</v>
          </cell>
          <cell r="H38">
            <v>825</v>
          </cell>
          <cell r="I38">
            <v>693.27731092436977</v>
          </cell>
          <cell r="J38">
            <v>131.72268907563023</v>
          </cell>
          <cell r="K38">
            <v>9900</v>
          </cell>
        </row>
        <row r="39">
          <cell r="A39">
            <v>1.2</v>
          </cell>
          <cell r="C39" t="str">
            <v>M03</v>
          </cell>
          <cell r="D39">
            <v>3</v>
          </cell>
          <cell r="E39" t="str">
            <v>Conector MC4 hembra.</v>
          </cell>
          <cell r="F39" t="str">
            <v>UND</v>
          </cell>
          <cell r="G39">
            <v>1</v>
          </cell>
          <cell r="H39">
            <v>7800</v>
          </cell>
          <cell r="I39">
            <v>6554.6218487394963</v>
          </cell>
          <cell r="J39">
            <v>1245.3781512605037</v>
          </cell>
          <cell r="K39">
            <v>7800</v>
          </cell>
        </row>
        <row r="40">
          <cell r="A40">
            <v>1.2</v>
          </cell>
          <cell r="C40" t="str">
            <v>M04</v>
          </cell>
          <cell r="D40">
            <v>4</v>
          </cell>
          <cell r="E40" t="str">
            <v>Conector MC4 macho.</v>
          </cell>
          <cell r="F40" t="str">
            <v>UND</v>
          </cell>
          <cell r="G40">
            <v>1</v>
          </cell>
          <cell r="H40">
            <v>7800</v>
          </cell>
          <cell r="I40">
            <v>6554.6218487394963</v>
          </cell>
          <cell r="J40">
            <v>1245.3781512605037</v>
          </cell>
          <cell r="K40">
            <v>7800</v>
          </cell>
        </row>
        <row r="41">
          <cell r="A41">
            <v>1.2</v>
          </cell>
          <cell r="C41" t="str">
            <v>M05</v>
          </cell>
          <cell r="D41">
            <v>5</v>
          </cell>
          <cell r="E41" t="str">
            <v>Cable Solar 6 mm2 NEGRO.</v>
          </cell>
          <cell r="F41" t="str">
            <v>ML</v>
          </cell>
          <cell r="G41">
            <v>10</v>
          </cell>
          <cell r="H41">
            <v>7793</v>
          </cell>
          <cell r="I41">
            <v>6548.7394957983197</v>
          </cell>
          <cell r="J41">
            <v>1244.2605042016803</v>
          </cell>
          <cell r="K41">
            <v>77930</v>
          </cell>
        </row>
        <row r="42">
          <cell r="A42">
            <v>1.2</v>
          </cell>
          <cell r="C42" t="str">
            <v>M06</v>
          </cell>
          <cell r="D42">
            <v>6</v>
          </cell>
          <cell r="E42" t="str">
            <v>Caja de paso externa plástica con riel IP65 20x20 Cm doble fondo.</v>
          </cell>
          <cell r="F42" t="str">
            <v>UND</v>
          </cell>
          <cell r="G42">
            <v>1</v>
          </cell>
          <cell r="H42">
            <v>127000</v>
          </cell>
          <cell r="I42">
            <v>106722.68907563026</v>
          </cell>
          <cell r="J42">
            <v>20277.31092436974</v>
          </cell>
          <cell r="K42">
            <v>127000</v>
          </cell>
        </row>
        <row r="43">
          <cell r="A43">
            <v>1.2</v>
          </cell>
          <cell r="C43" t="str">
            <v>M07</v>
          </cell>
          <cell r="D43">
            <v>7</v>
          </cell>
          <cell r="E43" t="str">
            <v>Interruptor termomagnetico de 20 A tipo riel - DC</v>
          </cell>
          <cell r="F43" t="str">
            <v>UND</v>
          </cell>
          <cell r="G43">
            <v>1</v>
          </cell>
          <cell r="H43">
            <v>55000</v>
          </cell>
          <cell r="I43">
            <v>46218.487394957985</v>
          </cell>
          <cell r="J43">
            <v>8781.5126050420149</v>
          </cell>
          <cell r="K43">
            <v>55000</v>
          </cell>
        </row>
        <row r="44">
          <cell r="A44">
            <v>1.2</v>
          </cell>
          <cell r="C44" t="str">
            <v>M08</v>
          </cell>
          <cell r="D44">
            <v>8</v>
          </cell>
          <cell r="E44" t="str">
            <v>Bloque de distribucion aislado (barraje)</v>
          </cell>
          <cell r="F44" t="str">
            <v>UND</v>
          </cell>
          <cell r="G44">
            <v>3</v>
          </cell>
          <cell r="H44">
            <v>53097</v>
          </cell>
          <cell r="I44">
            <v>44619.327731092439</v>
          </cell>
          <cell r="J44">
            <v>8477.6722689075614</v>
          </cell>
          <cell r="K44">
            <v>159291</v>
          </cell>
        </row>
        <row r="45">
          <cell r="A45">
            <v>1.2</v>
          </cell>
          <cell r="C45" t="str">
            <v>M09</v>
          </cell>
          <cell r="D45">
            <v>9</v>
          </cell>
          <cell r="E45" t="str">
            <v>Descargador de sobretensiones (DPS)</v>
          </cell>
          <cell r="F45" t="str">
            <v>UND</v>
          </cell>
          <cell r="G45">
            <v>1</v>
          </cell>
          <cell r="H45">
            <v>155700</v>
          </cell>
          <cell r="I45">
            <v>130840.33613445378</v>
          </cell>
          <cell r="J45">
            <v>24859.663865546216</v>
          </cell>
          <cell r="K45">
            <v>155700</v>
          </cell>
        </row>
        <row r="46">
          <cell r="A46">
            <v>1.2</v>
          </cell>
          <cell r="C46" t="str">
            <v>M10</v>
          </cell>
          <cell r="D46">
            <v>10</v>
          </cell>
          <cell r="E46" t="str">
            <v>Cinta Bandit 1/4, incluye hebilla en acero inoxidable.</v>
          </cell>
          <cell r="F46" t="str">
            <v>ML</v>
          </cell>
          <cell r="G46">
            <v>1</v>
          </cell>
          <cell r="H46">
            <v>12120</v>
          </cell>
          <cell r="I46">
            <v>10184.873949579833</v>
          </cell>
          <cell r="J46">
            <v>1935.1260504201673</v>
          </cell>
          <cell r="K46">
            <v>12120</v>
          </cell>
        </row>
        <row r="47">
          <cell r="A47">
            <v>1.2</v>
          </cell>
          <cell r="C47" t="str">
            <v>M11</v>
          </cell>
          <cell r="D47">
            <v>11</v>
          </cell>
          <cell r="E47" t="str">
            <v xml:space="preserve">Riel omega, incluye remaches </v>
          </cell>
          <cell r="F47" t="str">
            <v>ML</v>
          </cell>
          <cell r="G47">
            <v>0.1</v>
          </cell>
          <cell r="H47">
            <v>19900</v>
          </cell>
          <cell r="I47">
            <v>16722.689075630253</v>
          </cell>
          <cell r="J47">
            <v>3177.3109243697472</v>
          </cell>
          <cell r="K47">
            <v>1990</v>
          </cell>
        </row>
        <row r="48">
          <cell r="A48">
            <v>1.2</v>
          </cell>
          <cell r="C48" t="str">
            <v>M12</v>
          </cell>
          <cell r="D48">
            <v>12</v>
          </cell>
          <cell r="E48" t="str">
            <v>Prensa estopa plastica 3/4".</v>
          </cell>
          <cell r="F48" t="str">
            <v>UND</v>
          </cell>
          <cell r="G48">
            <v>2</v>
          </cell>
          <cell r="H48">
            <v>5200</v>
          </cell>
          <cell r="I48">
            <v>4369.7478991596645</v>
          </cell>
          <cell r="J48">
            <v>830.25210084033552</v>
          </cell>
          <cell r="K48">
            <v>10400</v>
          </cell>
        </row>
        <row r="49">
          <cell r="A49">
            <v>1.2</v>
          </cell>
          <cell r="C49" t="str">
            <v>M13</v>
          </cell>
          <cell r="D49">
            <v>13</v>
          </cell>
          <cell r="E49" t="str">
            <v>Conector recto para coraza 3/4".</v>
          </cell>
          <cell r="F49" t="str">
            <v>UND</v>
          </cell>
          <cell r="G49">
            <v>1</v>
          </cell>
          <cell r="H49">
            <v>7800</v>
          </cell>
          <cell r="I49">
            <v>6554.6218487394963</v>
          </cell>
          <cell r="J49">
            <v>1245.3781512605037</v>
          </cell>
          <cell r="K49">
            <v>7800</v>
          </cell>
        </row>
        <row r="50">
          <cell r="A50">
            <v>1.2</v>
          </cell>
          <cell r="C50" t="str">
            <v>M14</v>
          </cell>
          <cell r="D50">
            <v>14</v>
          </cell>
          <cell r="E50" t="str">
            <v>Conector curvo para coraza de 3/4".</v>
          </cell>
          <cell r="F50" t="str">
            <v>UND</v>
          </cell>
          <cell r="G50">
            <v>1</v>
          </cell>
          <cell r="H50">
            <v>9700</v>
          </cell>
          <cell r="I50">
            <v>8151.2605042016812</v>
          </cell>
          <cell r="J50">
            <v>1548.7394957983188</v>
          </cell>
          <cell r="K50">
            <v>9700</v>
          </cell>
        </row>
        <row r="51">
          <cell r="A51">
            <v>1.2</v>
          </cell>
          <cell r="C51" t="str">
            <v>M15</v>
          </cell>
          <cell r="D51">
            <v>15</v>
          </cell>
          <cell r="E51" t="str">
            <v>Coraza americana, alma en acero 3/4"</v>
          </cell>
          <cell r="F51" t="str">
            <v>ML</v>
          </cell>
          <cell r="G51">
            <v>0.2</v>
          </cell>
          <cell r="H51">
            <v>6490</v>
          </cell>
          <cell r="I51">
            <v>5453.7815126050418</v>
          </cell>
          <cell r="J51">
            <v>1036.2184873949582</v>
          </cell>
          <cell r="K51">
            <v>1298</v>
          </cell>
        </row>
        <row r="52">
          <cell r="A52">
            <v>1.2</v>
          </cell>
          <cell r="C52" t="str">
            <v>M16</v>
          </cell>
          <cell r="D52">
            <v>16</v>
          </cell>
          <cell r="E52" t="str">
            <v>Consumibles (amarres, marquillas, cinta de marcación y/o aislante, etc)</v>
          </cell>
          <cell r="F52" t="str">
            <v>UND</v>
          </cell>
          <cell r="G52">
            <v>1</v>
          </cell>
          <cell r="H52">
            <v>45000</v>
          </cell>
          <cell r="I52">
            <v>37815.126050420171</v>
          </cell>
          <cell r="J52">
            <v>7184.8739495798291</v>
          </cell>
          <cell r="K52">
            <v>45000</v>
          </cell>
        </row>
        <row r="53">
          <cell r="A53">
            <v>1.2</v>
          </cell>
          <cell r="C53" t="str">
            <v>MS</v>
          </cell>
          <cell r="E53" t="str">
            <v>SUBTOTAL MATERIALES</v>
          </cell>
          <cell r="K53">
            <v>2468729</v>
          </cell>
        </row>
        <row r="54">
          <cell r="A54">
            <v>1.2</v>
          </cell>
          <cell r="C54" t="str">
            <v>EYH</v>
          </cell>
          <cell r="D54" t="str">
            <v>EQUIPOS Y HERRAMIENTAS</v>
          </cell>
        </row>
        <row r="55">
          <cell r="A55">
            <v>1.2</v>
          </cell>
          <cell r="C55" t="str">
            <v>DEYH</v>
          </cell>
          <cell r="D55" t="str">
            <v>ÍTEM</v>
          </cell>
          <cell r="E55" t="str">
            <v>DESCRIPCIÓN EQUIPOS y HERRAMIENTAS</v>
          </cell>
          <cell r="F55" t="str">
            <v>UNID.</v>
          </cell>
          <cell r="G55" t="str">
            <v>CANT.</v>
          </cell>
          <cell r="H55" t="str">
            <v>Tarifa/día</v>
          </cell>
          <cell r="I55" t="str">
            <v>Rendimiento</v>
          </cell>
          <cell r="J55" t="str">
            <v>VR. ÍTEM</v>
          </cell>
          <cell r="K55" t="str">
            <v>VR. PARCIAL</v>
          </cell>
        </row>
        <row r="56">
          <cell r="A56">
            <v>1.2</v>
          </cell>
          <cell r="C56" t="str">
            <v>EYH1</v>
          </cell>
          <cell r="D56">
            <v>1</v>
          </cell>
          <cell r="E56" t="str">
            <v>Herramienta menor</v>
          </cell>
          <cell r="F56" t="str">
            <v>UND</v>
          </cell>
          <cell r="G56">
            <v>1</v>
          </cell>
          <cell r="H56">
            <v>27908</v>
          </cell>
          <cell r="I56">
            <v>0.25</v>
          </cell>
          <cell r="J56">
            <v>6977</v>
          </cell>
          <cell r="K56">
            <v>6977</v>
          </cell>
        </row>
        <row r="57">
          <cell r="A57">
            <v>1.2</v>
          </cell>
          <cell r="C57" t="str">
            <v>EYH2</v>
          </cell>
          <cell r="D57">
            <v>2</v>
          </cell>
          <cell r="E57">
            <v>0</v>
          </cell>
          <cell r="F57" t="str">
            <v>UND</v>
          </cell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0</v>
          </cell>
        </row>
        <row r="58">
          <cell r="A58">
            <v>1.2</v>
          </cell>
          <cell r="C58" t="str">
            <v>EYHS</v>
          </cell>
          <cell r="E58" t="str">
            <v>SUBTOTAL EQUIPOS Y HERRAMIENTAS</v>
          </cell>
          <cell r="K58">
            <v>6977</v>
          </cell>
        </row>
        <row r="59">
          <cell r="A59">
            <v>1.2</v>
          </cell>
          <cell r="C59" t="str">
            <v>T</v>
          </cell>
          <cell r="D59" t="str">
            <v>TRANSPORTES</v>
          </cell>
        </row>
        <row r="60">
          <cell r="A60">
            <v>1.2</v>
          </cell>
          <cell r="C60" t="str">
            <v>DT</v>
          </cell>
          <cell r="D60" t="str">
            <v>ÍTEM</v>
          </cell>
          <cell r="E60" t="str">
            <v>DESCRIPCIÓN TRANSPORTES</v>
          </cell>
          <cell r="F60" t="str">
            <v>UNID.</v>
          </cell>
          <cell r="G60" t="str">
            <v>PESO</v>
          </cell>
          <cell r="H60" t="str">
            <v>TARIFA/Kg</v>
          </cell>
          <cell r="J60" t="str">
            <v>AJUSTE / VOLUMEN</v>
          </cell>
          <cell r="K60" t="str">
            <v>VR. PARCIAL</v>
          </cell>
        </row>
        <row r="61">
          <cell r="A61">
            <v>1.2</v>
          </cell>
          <cell r="C61" t="str">
            <v>T1</v>
          </cell>
          <cell r="D61">
            <v>1</v>
          </cell>
          <cell r="E61" t="str">
            <v>Transporte terrestre Bogotá - Villa Garzón incluye cargue en Bogota</v>
          </cell>
          <cell r="F61" t="str">
            <v>KG</v>
          </cell>
          <cell r="G61">
            <v>72</v>
          </cell>
          <cell r="H61">
            <v>1041</v>
          </cell>
          <cell r="J61">
            <v>1</v>
          </cell>
          <cell r="K61">
            <v>74952</v>
          </cell>
        </row>
        <row r="62">
          <cell r="A62">
            <v>1.2</v>
          </cell>
          <cell r="C62" t="str">
            <v>T2</v>
          </cell>
          <cell r="D62">
            <v>2</v>
          </cell>
          <cell r="E62" t="str">
            <v>Transporte (Terrestre) Villagarzón - Cabecera Veredas Beneficiarias, incluye cargue y descargue de materiales.</v>
          </cell>
          <cell r="F62" t="str">
            <v>KG</v>
          </cell>
          <cell r="G62">
            <v>72</v>
          </cell>
          <cell r="H62">
            <v>1100</v>
          </cell>
          <cell r="J62">
            <v>1</v>
          </cell>
          <cell r="K62">
            <v>79200</v>
          </cell>
        </row>
        <row r="63">
          <cell r="A63">
            <v>1.2</v>
          </cell>
          <cell r="C63" t="str">
            <v>T3</v>
          </cell>
          <cell r="D63">
            <v>3</v>
          </cell>
          <cell r="E63" t="str">
            <v>Transporte (Mular - Fluvial)cabeceras  - Veredas Beneficiarias</v>
          </cell>
          <cell r="F63" t="str">
            <v>KG</v>
          </cell>
          <cell r="G63">
            <v>72</v>
          </cell>
          <cell r="H63">
            <v>1400</v>
          </cell>
          <cell r="J63">
            <v>1</v>
          </cell>
          <cell r="K63">
            <v>100800</v>
          </cell>
        </row>
        <row r="64">
          <cell r="A64">
            <v>1.2</v>
          </cell>
          <cell r="C64" t="str">
            <v>TS</v>
          </cell>
          <cell r="E64" t="str">
            <v>SUBTOTAL TRANSPORTES</v>
          </cell>
          <cell r="K64">
            <v>254952</v>
          </cell>
        </row>
        <row r="65">
          <cell r="A65">
            <v>1.2</v>
          </cell>
          <cell r="C65" t="str">
            <v>MO</v>
          </cell>
          <cell r="D65" t="str">
            <v>MANO DE OBRA</v>
          </cell>
        </row>
        <row r="66">
          <cell r="A66">
            <v>1.2</v>
          </cell>
          <cell r="C66" t="str">
            <v>DMO</v>
          </cell>
          <cell r="D66" t="str">
            <v>ÍTEM</v>
          </cell>
          <cell r="E66" t="str">
            <v>DESCRIPCIÓN MANO DE OBRA</v>
          </cell>
          <cell r="F66" t="str">
            <v>Jornal</v>
          </cell>
          <cell r="G66" t="str">
            <v>Fac. Prest.</v>
          </cell>
          <cell r="H66" t="str">
            <v>RENDIM.</v>
          </cell>
          <cell r="J66" t="str">
            <v>VR. ÍTEM</v>
          </cell>
          <cell r="K66" t="str">
            <v>VR. PARCIAL</v>
          </cell>
        </row>
        <row r="67">
          <cell r="A67">
            <v>1.2</v>
          </cell>
          <cell r="C67" t="str">
            <v>MO1</v>
          </cell>
          <cell r="D67">
            <v>1</v>
          </cell>
          <cell r="E67" t="str">
            <v>Capataz</v>
          </cell>
          <cell r="F67">
            <v>1</v>
          </cell>
          <cell r="G67">
            <v>1.75</v>
          </cell>
          <cell r="H67">
            <v>0.25</v>
          </cell>
          <cell r="J67">
            <v>125000</v>
          </cell>
          <cell r="K67">
            <v>54687.5</v>
          </cell>
        </row>
        <row r="68">
          <cell r="A68">
            <v>1.2</v>
          </cell>
          <cell r="C68" t="str">
            <v>MO2</v>
          </cell>
          <cell r="D68">
            <v>2</v>
          </cell>
          <cell r="E68" t="str">
            <v>Electricista</v>
          </cell>
          <cell r="F68">
            <v>1</v>
          </cell>
          <cell r="G68">
            <v>1.75</v>
          </cell>
          <cell r="H68">
            <v>0.25</v>
          </cell>
          <cell r="J68">
            <v>90000</v>
          </cell>
          <cell r="K68">
            <v>39375</v>
          </cell>
        </row>
        <row r="69">
          <cell r="A69">
            <v>1.2</v>
          </cell>
          <cell r="C69" t="str">
            <v>MO3</v>
          </cell>
          <cell r="D69">
            <v>3</v>
          </cell>
          <cell r="E69" t="str">
            <v>Auxiliar electricista</v>
          </cell>
          <cell r="F69">
            <v>1</v>
          </cell>
          <cell r="G69">
            <v>1.75</v>
          </cell>
          <cell r="H69">
            <v>0.25</v>
          </cell>
          <cell r="J69">
            <v>85000</v>
          </cell>
          <cell r="K69">
            <v>37187.5</v>
          </cell>
        </row>
        <row r="70">
          <cell r="A70">
            <v>1.2</v>
          </cell>
        </row>
        <row r="71">
          <cell r="A71">
            <v>1.2</v>
          </cell>
          <cell r="C71" t="str">
            <v>MOS</v>
          </cell>
          <cell r="E71" t="str">
            <v>SUBTOTAL MANO DE OBRA</v>
          </cell>
          <cell r="K71">
            <v>131250</v>
          </cell>
        </row>
        <row r="72">
          <cell r="A72">
            <v>1.2</v>
          </cell>
          <cell r="D72">
            <v>1.2</v>
          </cell>
          <cell r="E72" t="str">
            <v>VALOR TOTAL UNITARIO ÍTEM 1,2</v>
          </cell>
          <cell r="K72">
            <v>2861908</v>
          </cell>
        </row>
        <row r="77">
          <cell r="A77">
            <v>1.3</v>
          </cell>
          <cell r="E77" t="str">
            <v>Suministro, Transporte e Instalación de Mastil estructurado de 3 mtrs x160mm con base cuadrada de 330mmx330mm, acero galvanizado, espesor 2.5mm para Modulos de 2 Paneles Solares</v>
          </cell>
          <cell r="J77" t="str">
            <v>UNIDAD</v>
          </cell>
          <cell r="K77" t="str">
            <v>UND</v>
          </cell>
        </row>
        <row r="78">
          <cell r="A78">
            <v>1.3</v>
          </cell>
          <cell r="C78" t="str">
            <v>M</v>
          </cell>
          <cell r="D78" t="str">
            <v>MATERIALES</v>
          </cell>
        </row>
        <row r="79">
          <cell r="A79">
            <v>1.3</v>
          </cell>
          <cell r="C79" t="str">
            <v>DM</v>
          </cell>
          <cell r="D79" t="str">
            <v>ÍTEM</v>
          </cell>
          <cell r="E79" t="str">
            <v>DESCRIPCIÓN DE MATERIALES</v>
          </cell>
          <cell r="F79" t="str">
            <v>UNID.</v>
          </cell>
          <cell r="G79" t="str">
            <v>CANT.</v>
          </cell>
          <cell r="H79" t="str">
            <v>VR. UNIT.  + IVA</v>
          </cell>
          <cell r="I79" t="str">
            <v>VALOR ANTES DE IVA</v>
          </cell>
          <cell r="J79" t="str">
            <v>VALOR IVA</v>
          </cell>
          <cell r="K79" t="str">
            <v>VR. PARCIAL</v>
          </cell>
        </row>
        <row r="80">
          <cell r="A80">
            <v>1.3</v>
          </cell>
          <cell r="C80" t="str">
            <v>M17</v>
          </cell>
          <cell r="D80">
            <v>1</v>
          </cell>
          <cell r="E80" t="str">
            <v>Estructura metálica galvanizada para soportar dos (2) paneles fotovoltaicos</v>
          </cell>
          <cell r="F80" t="str">
            <v>UND</v>
          </cell>
          <cell r="G80">
            <v>1</v>
          </cell>
          <cell r="H80">
            <v>1272740</v>
          </cell>
          <cell r="I80">
            <v>1069529.411764706</v>
          </cell>
          <cell r="J80">
            <v>203210.58823529398</v>
          </cell>
          <cell r="K80">
            <v>1272740</v>
          </cell>
        </row>
        <row r="81">
          <cell r="A81">
            <v>1.3</v>
          </cell>
          <cell r="C81" t="str">
            <v>M18</v>
          </cell>
          <cell r="D81">
            <v>2</v>
          </cell>
          <cell r="E81" t="str">
            <v>Poste metálico tipo mastil estructurado de 3 mtrs, en acero galvanizado, espesor 2.5mm, dos mirillas</v>
          </cell>
          <cell r="F81" t="str">
            <v>UND</v>
          </cell>
          <cell r="G81">
            <v>1</v>
          </cell>
          <cell r="H81">
            <v>405880</v>
          </cell>
          <cell r="I81">
            <v>341075.63025210088</v>
          </cell>
          <cell r="J81">
            <v>64804.369747899123</v>
          </cell>
          <cell r="K81">
            <v>405880</v>
          </cell>
        </row>
        <row r="82">
          <cell r="A82">
            <v>1.3</v>
          </cell>
          <cell r="C82" t="str">
            <v>M19</v>
          </cell>
          <cell r="D82">
            <v>3</v>
          </cell>
          <cell r="E82" t="str">
            <v>Tornillería metálica galvanizada fijación</v>
          </cell>
          <cell r="F82" t="str">
            <v>UND</v>
          </cell>
          <cell r="G82">
            <v>1</v>
          </cell>
          <cell r="H82">
            <v>68200</v>
          </cell>
          <cell r="I82">
            <v>57310.924369747903</v>
          </cell>
          <cell r="J82">
            <v>10889.075630252097</v>
          </cell>
          <cell r="K82">
            <v>68200</v>
          </cell>
        </row>
        <row r="83">
          <cell r="A83">
            <v>1.3</v>
          </cell>
          <cell r="C83" t="str">
            <v>M20</v>
          </cell>
          <cell r="D83">
            <v>4</v>
          </cell>
          <cell r="E83" t="str">
            <v xml:space="preserve">Cemento </v>
          </cell>
          <cell r="F83" t="str">
            <v>BULT.</v>
          </cell>
          <cell r="G83">
            <v>1</v>
          </cell>
          <cell r="H83">
            <v>49500</v>
          </cell>
          <cell r="I83">
            <v>41596.638655462186</v>
          </cell>
          <cell r="J83">
            <v>7903.3613445378141</v>
          </cell>
          <cell r="K83">
            <v>49500</v>
          </cell>
        </row>
        <row r="84">
          <cell r="A84">
            <v>1.3</v>
          </cell>
          <cell r="C84" t="str">
            <v>M21</v>
          </cell>
          <cell r="D84">
            <v>5</v>
          </cell>
          <cell r="E84" t="str">
            <v>Arena</v>
          </cell>
          <cell r="F84" t="str">
            <v>M^3</v>
          </cell>
          <cell r="G84">
            <v>0.1</v>
          </cell>
          <cell r="H84">
            <v>49500</v>
          </cell>
          <cell r="I84">
            <v>41596.638655462186</v>
          </cell>
          <cell r="J84">
            <v>7903.3613445378141</v>
          </cell>
          <cell r="K84">
            <v>4950</v>
          </cell>
        </row>
        <row r="85">
          <cell r="A85">
            <v>1.3</v>
          </cell>
          <cell r="C85" t="str">
            <v>M22</v>
          </cell>
          <cell r="D85">
            <v>6</v>
          </cell>
          <cell r="E85" t="str">
            <v>Grava 1/2"</v>
          </cell>
          <cell r="F85" t="str">
            <v>M^3</v>
          </cell>
          <cell r="G85">
            <v>0.12</v>
          </cell>
          <cell r="H85">
            <v>104500</v>
          </cell>
          <cell r="I85">
            <v>87815.126050420178</v>
          </cell>
          <cell r="J85">
            <v>16684.873949579822</v>
          </cell>
          <cell r="K85">
            <v>12540</v>
          </cell>
        </row>
        <row r="86">
          <cell r="A86">
            <v>1.3</v>
          </cell>
          <cell r="C86" t="str">
            <v>M23</v>
          </cell>
          <cell r="D86">
            <v>7</v>
          </cell>
          <cell r="E86" t="str">
            <v>Varilla de acero estructural corrugada 1/2" x 6 [m]</v>
          </cell>
          <cell r="F86" t="str">
            <v>ML</v>
          </cell>
          <cell r="G86">
            <v>1.2</v>
          </cell>
          <cell r="H86">
            <v>33000</v>
          </cell>
          <cell r="I86">
            <v>27731.092436974792</v>
          </cell>
          <cell r="J86">
            <v>5268.9075630252082</v>
          </cell>
          <cell r="K86">
            <v>39600</v>
          </cell>
        </row>
        <row r="87">
          <cell r="A87">
            <v>1.3</v>
          </cell>
          <cell r="C87" t="str">
            <v>M24</v>
          </cell>
          <cell r="D87">
            <v>8</v>
          </cell>
          <cell r="E87" t="str">
            <v>Varilla de acero estructural corrugada 3/8" x 6 [m]</v>
          </cell>
          <cell r="F87" t="str">
            <v>ML</v>
          </cell>
          <cell r="G87">
            <v>1.6</v>
          </cell>
          <cell r="H87">
            <v>23100</v>
          </cell>
          <cell r="I87">
            <v>19411.764705882353</v>
          </cell>
          <cell r="J87">
            <v>3688.2352941176468</v>
          </cell>
          <cell r="K87">
            <v>36960</v>
          </cell>
        </row>
        <row r="88">
          <cell r="A88">
            <v>1.3</v>
          </cell>
          <cell r="C88" t="str">
            <v>M25</v>
          </cell>
          <cell r="D88">
            <v>9</v>
          </cell>
          <cell r="E88" t="str">
            <v>Alambre de acero</v>
          </cell>
          <cell r="F88" t="str">
            <v>KG</v>
          </cell>
          <cell r="G88">
            <v>0.2</v>
          </cell>
          <cell r="H88">
            <v>5170</v>
          </cell>
          <cell r="I88">
            <v>4344.5378151260502</v>
          </cell>
          <cell r="J88">
            <v>825.46218487394981</v>
          </cell>
          <cell r="K88">
            <v>1034</v>
          </cell>
        </row>
        <row r="89">
          <cell r="A89">
            <v>1.3</v>
          </cell>
          <cell r="C89" t="str">
            <v>M26</v>
          </cell>
          <cell r="D89">
            <v>10</v>
          </cell>
          <cell r="E89" t="str">
            <v>Pernos en acero 5/8 " - punta roscada y galvanizada-cuerpo en L - Longitud total 90 [cm] - gancho 20 [cm]</v>
          </cell>
          <cell r="F89" t="str">
            <v>UND</v>
          </cell>
          <cell r="G89">
            <v>4</v>
          </cell>
          <cell r="H89">
            <v>31900</v>
          </cell>
          <cell r="I89">
            <v>26806.722689075632</v>
          </cell>
          <cell r="J89">
            <v>5093.2773109243681</v>
          </cell>
          <cell r="K89">
            <v>127600</v>
          </cell>
        </row>
        <row r="90">
          <cell r="A90">
            <v>1.3</v>
          </cell>
          <cell r="C90" t="str">
            <v>MS</v>
          </cell>
          <cell r="E90" t="str">
            <v>SUBTOTAL MATERIALES</v>
          </cell>
          <cell r="K90">
            <v>2019004</v>
          </cell>
        </row>
        <row r="91">
          <cell r="A91">
            <v>1.3</v>
          </cell>
          <cell r="C91" t="str">
            <v>EYH</v>
          </cell>
          <cell r="D91" t="str">
            <v>EQUIPOS Y HERRAMIENTAS</v>
          </cell>
        </row>
        <row r="92">
          <cell r="A92">
            <v>1.3</v>
          </cell>
          <cell r="C92" t="str">
            <v>DEYH</v>
          </cell>
          <cell r="D92" t="str">
            <v>ÍTEM</v>
          </cell>
          <cell r="E92" t="str">
            <v>DESCRIPCIÓN EQUIPOS y HERRAMIENTAS</v>
          </cell>
          <cell r="F92" t="str">
            <v>UNID.</v>
          </cell>
          <cell r="G92" t="str">
            <v>CANT.</v>
          </cell>
          <cell r="H92" t="str">
            <v>Tarifa/día</v>
          </cell>
          <cell r="I92" t="str">
            <v>Rendimiento</v>
          </cell>
          <cell r="J92" t="str">
            <v>VR. ÍTEM</v>
          </cell>
          <cell r="K92" t="str">
            <v>VR. PARCIAL</v>
          </cell>
        </row>
        <row r="93">
          <cell r="A93">
            <v>1.3</v>
          </cell>
          <cell r="C93" t="str">
            <v>EYH1</v>
          </cell>
          <cell r="D93">
            <v>1</v>
          </cell>
          <cell r="E93" t="str">
            <v>Herramienta menor</v>
          </cell>
          <cell r="F93" t="str">
            <v>UND</v>
          </cell>
          <cell r="G93">
            <v>1</v>
          </cell>
          <cell r="H93">
            <v>27908</v>
          </cell>
          <cell r="I93">
            <v>0.63</v>
          </cell>
          <cell r="J93">
            <v>17582.04</v>
          </cell>
          <cell r="K93">
            <v>17582.04</v>
          </cell>
        </row>
        <row r="94">
          <cell r="A94">
            <v>1.3</v>
          </cell>
        </row>
        <row r="95">
          <cell r="A95">
            <v>1.3</v>
          </cell>
          <cell r="C95" t="str">
            <v>EYHS</v>
          </cell>
          <cell r="E95" t="str">
            <v>SUBTOTAL EQUIPOS Y HERRAMIENTAS</v>
          </cell>
          <cell r="K95">
            <v>17582.04</v>
          </cell>
        </row>
        <row r="96">
          <cell r="A96">
            <v>1.3</v>
          </cell>
          <cell r="C96" t="str">
            <v>T</v>
          </cell>
          <cell r="D96" t="str">
            <v>TRANSPORTES</v>
          </cell>
        </row>
        <row r="97">
          <cell r="A97">
            <v>1.3</v>
          </cell>
          <cell r="C97" t="str">
            <v>DT</v>
          </cell>
          <cell r="D97" t="str">
            <v>ÍTEM</v>
          </cell>
          <cell r="E97" t="str">
            <v>DESCRIPCIÓN TRANSPORTES</v>
          </cell>
          <cell r="F97" t="str">
            <v>UNID.</v>
          </cell>
          <cell r="G97" t="str">
            <v>PESO</v>
          </cell>
          <cell r="H97" t="str">
            <v>TARIFA/Kg</v>
          </cell>
          <cell r="J97" t="str">
            <v>AJUSTE / VOLUMEN</v>
          </cell>
          <cell r="K97" t="str">
            <v>VR. PARCIAL</v>
          </cell>
        </row>
        <row r="98">
          <cell r="A98">
            <v>1.3</v>
          </cell>
          <cell r="C98" t="str">
            <v>T1</v>
          </cell>
          <cell r="D98">
            <v>1</v>
          </cell>
          <cell r="E98" t="str">
            <v>Transporte terrestre Bogotá - Villa Garzón incluye cargue en Bogota</v>
          </cell>
          <cell r="F98" t="str">
            <v>KG</v>
          </cell>
          <cell r="G98">
            <v>150</v>
          </cell>
          <cell r="H98">
            <v>1041</v>
          </cell>
          <cell r="J98">
            <v>1</v>
          </cell>
          <cell r="K98">
            <v>156150</v>
          </cell>
        </row>
        <row r="99">
          <cell r="A99">
            <v>1.3</v>
          </cell>
          <cell r="C99" t="str">
            <v>T2</v>
          </cell>
          <cell r="D99">
            <v>2</v>
          </cell>
          <cell r="E99" t="str">
            <v>Transporte (Terrestre) Villagarzón - Cabecera Veredas Beneficiarias, incluye cargue y descargue de materiales.</v>
          </cell>
          <cell r="F99" t="str">
            <v>KG</v>
          </cell>
          <cell r="G99">
            <v>150</v>
          </cell>
          <cell r="H99">
            <v>1100</v>
          </cell>
          <cell r="J99">
            <v>1</v>
          </cell>
          <cell r="K99">
            <v>165000</v>
          </cell>
        </row>
        <row r="100">
          <cell r="A100">
            <v>1.3</v>
          </cell>
          <cell r="C100" t="str">
            <v>T3</v>
          </cell>
          <cell r="D100">
            <v>3</v>
          </cell>
          <cell r="E100" t="str">
            <v>Transporte (Mular - Fluvial)cabeceras  - Veredas Beneficiarias</v>
          </cell>
          <cell r="F100" t="str">
            <v>KG</v>
          </cell>
          <cell r="G100">
            <v>150</v>
          </cell>
          <cell r="H100">
            <v>1400</v>
          </cell>
          <cell r="J100">
            <v>1</v>
          </cell>
          <cell r="K100">
            <v>210000</v>
          </cell>
        </row>
        <row r="101">
          <cell r="A101">
            <v>1.3</v>
          </cell>
        </row>
        <row r="102">
          <cell r="A102">
            <v>1.3</v>
          </cell>
          <cell r="C102" t="str">
            <v>TS</v>
          </cell>
          <cell r="E102" t="str">
            <v>SUBTOTAL TRANSPORTES</v>
          </cell>
          <cell r="K102">
            <v>531150</v>
          </cell>
        </row>
        <row r="103">
          <cell r="A103">
            <v>1.3</v>
          </cell>
        </row>
        <row r="104">
          <cell r="A104">
            <v>1.3</v>
          </cell>
          <cell r="C104" t="str">
            <v>MO</v>
          </cell>
          <cell r="D104" t="str">
            <v>MANO DE OBRA</v>
          </cell>
        </row>
        <row r="105">
          <cell r="A105">
            <v>1.3</v>
          </cell>
          <cell r="C105" t="str">
            <v>DMO</v>
          </cell>
          <cell r="D105" t="str">
            <v>ÍTEM</v>
          </cell>
          <cell r="E105" t="str">
            <v>DESCRIPCIÓN MANO DE OBRA</v>
          </cell>
          <cell r="F105" t="str">
            <v>Jornal</v>
          </cell>
          <cell r="G105" t="str">
            <v>Fac. Prest.</v>
          </cell>
          <cell r="H105" t="str">
            <v>RENDIM.</v>
          </cell>
          <cell r="J105" t="str">
            <v>VR. ÍTEM</v>
          </cell>
          <cell r="K105" t="str">
            <v>VR. PARCIAL</v>
          </cell>
        </row>
        <row r="106">
          <cell r="A106">
            <v>1.3</v>
          </cell>
          <cell r="C106" t="str">
            <v>MO1</v>
          </cell>
          <cell r="D106">
            <v>1</v>
          </cell>
          <cell r="E106" t="str">
            <v>Capataz</v>
          </cell>
          <cell r="F106">
            <v>1</v>
          </cell>
          <cell r="G106">
            <v>1.75</v>
          </cell>
          <cell r="H106">
            <v>0.625</v>
          </cell>
          <cell r="J106">
            <v>125000</v>
          </cell>
          <cell r="K106">
            <v>136718.75</v>
          </cell>
        </row>
        <row r="107">
          <cell r="A107">
            <v>1.3</v>
          </cell>
          <cell r="C107" t="str">
            <v>MO4</v>
          </cell>
          <cell r="D107">
            <v>2</v>
          </cell>
          <cell r="E107" t="str">
            <v>Oficial de construcción</v>
          </cell>
          <cell r="F107">
            <v>1</v>
          </cell>
          <cell r="G107">
            <v>1.75</v>
          </cell>
          <cell r="H107">
            <v>0.625</v>
          </cell>
          <cell r="J107">
            <v>95000</v>
          </cell>
          <cell r="K107">
            <v>103906.25</v>
          </cell>
        </row>
        <row r="108">
          <cell r="A108">
            <v>1.3</v>
          </cell>
          <cell r="C108" t="str">
            <v>MO5</v>
          </cell>
          <cell r="D108">
            <v>3</v>
          </cell>
          <cell r="E108" t="str">
            <v>Ayudante de Obra Civil</v>
          </cell>
          <cell r="F108">
            <v>1</v>
          </cell>
          <cell r="G108">
            <v>1.75</v>
          </cell>
          <cell r="H108">
            <v>0.625</v>
          </cell>
          <cell r="J108">
            <v>85000</v>
          </cell>
          <cell r="K108">
            <v>92968.75</v>
          </cell>
        </row>
        <row r="109">
          <cell r="A109">
            <v>1.3</v>
          </cell>
        </row>
        <row r="110">
          <cell r="A110">
            <v>1.3</v>
          </cell>
          <cell r="C110" t="str">
            <v>MOS</v>
          </cell>
          <cell r="E110" t="str">
            <v>SUBTOTAL MANO DE OBRA</v>
          </cell>
          <cell r="K110">
            <v>333593.75</v>
          </cell>
        </row>
        <row r="111">
          <cell r="A111">
            <v>1.3</v>
          </cell>
          <cell r="D111">
            <v>1.3</v>
          </cell>
          <cell r="E111" t="str">
            <v>VALOR TOTAL UNITARIO ÍTEM 1,3</v>
          </cell>
          <cell r="K111">
            <v>2901329.79</v>
          </cell>
        </row>
        <row r="115">
          <cell r="A115">
            <v>1.4</v>
          </cell>
          <cell r="E115" t="str">
            <v>Suministro, Transporte e Instalación de Controlador MPPT de  60 A a 1500 W con eficiencia superior a 98%</v>
          </cell>
          <cell r="J115" t="str">
            <v>UNIDAD</v>
          </cell>
          <cell r="K115" t="str">
            <v>UN</v>
          </cell>
        </row>
        <row r="116">
          <cell r="A116">
            <v>1.4</v>
          </cell>
          <cell r="C116" t="str">
            <v>M</v>
          </cell>
          <cell r="D116" t="str">
            <v>MATERIALES</v>
          </cell>
        </row>
        <row r="117">
          <cell r="A117">
            <v>1.4</v>
          </cell>
          <cell r="C117" t="str">
            <v>DM</v>
          </cell>
          <cell r="D117" t="str">
            <v>ÍTEM</v>
          </cell>
          <cell r="E117" t="str">
            <v>DESCRIPCIÓN DE MATERIALES</v>
          </cell>
          <cell r="F117" t="str">
            <v>UNID.</v>
          </cell>
          <cell r="G117" t="str">
            <v>CANT.</v>
          </cell>
          <cell r="H117" t="str">
            <v>VR. UNIT.  + IVA</v>
          </cell>
          <cell r="I117" t="str">
            <v>VALOR ANTES DE IVA</v>
          </cell>
          <cell r="J117" t="str">
            <v>VALOR IVA</v>
          </cell>
          <cell r="K117" t="str">
            <v>VR. PARCIAL</v>
          </cell>
        </row>
        <row r="118">
          <cell r="A118">
            <v>1.4</v>
          </cell>
          <cell r="C118" t="str">
            <v>M27</v>
          </cell>
          <cell r="D118">
            <v>1</v>
          </cell>
          <cell r="E118" t="str">
            <v>Controlador MPPT de  60 A a 1500 W con eficiencia superior a 98%</v>
          </cell>
          <cell r="F118" t="str">
            <v>UND</v>
          </cell>
          <cell r="G118">
            <v>1</v>
          </cell>
          <cell r="H118">
            <v>1282740</v>
          </cell>
          <cell r="I118">
            <v>1282740</v>
          </cell>
          <cell r="J118">
            <v>0</v>
          </cell>
          <cell r="K118">
            <v>1282740</v>
          </cell>
        </row>
        <row r="119">
          <cell r="A119">
            <v>1.4</v>
          </cell>
          <cell r="C119" t="str">
            <v>M28</v>
          </cell>
          <cell r="D119">
            <v>2</v>
          </cell>
          <cell r="E119" t="str">
            <v>Interruptor termomagnetico de 63 A tipo riel - DC</v>
          </cell>
          <cell r="F119" t="str">
            <v>UND</v>
          </cell>
          <cell r="G119">
            <v>1</v>
          </cell>
          <cell r="H119">
            <v>51700</v>
          </cell>
          <cell r="I119">
            <v>43445.378151260506</v>
          </cell>
          <cell r="J119">
            <v>8254.6218487394945</v>
          </cell>
          <cell r="K119">
            <v>51700</v>
          </cell>
        </row>
        <row r="120">
          <cell r="A120">
            <v>1.4</v>
          </cell>
          <cell r="C120" t="str">
            <v>M29</v>
          </cell>
          <cell r="D120">
            <v>3</v>
          </cell>
          <cell r="E120" t="str">
            <v xml:space="preserve">Riel omega, incluye remaches </v>
          </cell>
          <cell r="F120" t="str">
            <v>ML</v>
          </cell>
          <cell r="G120">
            <v>0.1</v>
          </cell>
          <cell r="H120">
            <v>19900</v>
          </cell>
          <cell r="I120">
            <v>16722.689075630253</v>
          </cell>
          <cell r="J120">
            <v>3177.3109243697472</v>
          </cell>
          <cell r="K120">
            <v>1990</v>
          </cell>
        </row>
        <row r="121">
          <cell r="A121">
            <v>1.4</v>
          </cell>
          <cell r="C121" t="str">
            <v>M30</v>
          </cell>
          <cell r="D121">
            <v>4</v>
          </cell>
          <cell r="E121" t="str">
            <v>Cable de cobre THHN/THWN #6 AWG COLOR VERDE</v>
          </cell>
          <cell r="F121" t="str">
            <v>ML</v>
          </cell>
          <cell r="G121">
            <v>0.4</v>
          </cell>
          <cell r="H121">
            <v>9850</v>
          </cell>
          <cell r="I121">
            <v>8277.310924369749</v>
          </cell>
          <cell r="J121">
            <v>1572.689075630251</v>
          </cell>
          <cell r="K121">
            <v>3940</v>
          </cell>
        </row>
        <row r="122">
          <cell r="A122">
            <v>1.4</v>
          </cell>
          <cell r="C122" t="str">
            <v>M31</v>
          </cell>
          <cell r="D122">
            <v>5</v>
          </cell>
          <cell r="E122" t="str">
            <v>Conductor calibre 10 AWG Negro</v>
          </cell>
          <cell r="F122" t="str">
            <v>ML</v>
          </cell>
          <cell r="G122">
            <v>0.5</v>
          </cell>
          <cell r="H122">
            <v>6820</v>
          </cell>
          <cell r="I122">
            <v>5731.09243697479</v>
          </cell>
          <cell r="J122">
            <v>1088.90756302521</v>
          </cell>
          <cell r="K122">
            <v>3410</v>
          </cell>
        </row>
        <row r="123">
          <cell r="A123">
            <v>1.4</v>
          </cell>
          <cell r="C123" t="str">
            <v>M32</v>
          </cell>
          <cell r="D123">
            <v>6</v>
          </cell>
          <cell r="E123" t="str">
            <v>Soporte de fijacion de Regulador</v>
          </cell>
          <cell r="F123" t="str">
            <v>UND</v>
          </cell>
          <cell r="G123">
            <v>1</v>
          </cell>
          <cell r="H123">
            <v>5610</v>
          </cell>
          <cell r="I123">
            <v>4714.2857142857147</v>
          </cell>
          <cell r="J123">
            <v>895.71428571428532</v>
          </cell>
          <cell r="K123">
            <v>5610</v>
          </cell>
        </row>
        <row r="124">
          <cell r="A124">
            <v>1.4</v>
          </cell>
          <cell r="C124" t="str">
            <v>M33</v>
          </cell>
          <cell r="D124">
            <v>7</v>
          </cell>
          <cell r="E124" t="str">
            <v>Consumibles (amarres, marquillas, cinta de marcación y/o aislante, etc)</v>
          </cell>
          <cell r="F124" t="str">
            <v>UND</v>
          </cell>
          <cell r="G124">
            <v>1</v>
          </cell>
          <cell r="H124">
            <v>45000</v>
          </cell>
          <cell r="I124">
            <v>37815.126050420171</v>
          </cell>
          <cell r="J124">
            <v>7184.8739495798291</v>
          </cell>
          <cell r="K124">
            <v>45000</v>
          </cell>
        </row>
        <row r="125">
          <cell r="A125">
            <v>1.4</v>
          </cell>
          <cell r="C125" t="str">
            <v>MS</v>
          </cell>
          <cell r="E125" t="str">
            <v>SUBTOTAL MATERIALES</v>
          </cell>
          <cell r="K125">
            <v>1394390</v>
          </cell>
        </row>
        <row r="126">
          <cell r="A126">
            <v>1.4</v>
          </cell>
          <cell r="C126" t="str">
            <v>EYH</v>
          </cell>
          <cell r="D126" t="str">
            <v>EQUIPOS Y HERRAMIENTAS</v>
          </cell>
        </row>
        <row r="127">
          <cell r="A127">
            <v>1.4</v>
          </cell>
          <cell r="C127" t="str">
            <v>DEYH</v>
          </cell>
          <cell r="D127" t="str">
            <v>ÍTEM</v>
          </cell>
          <cell r="E127" t="str">
            <v>DESCRIPCIÓN EQUIPOS y HERRAMIENTAS</v>
          </cell>
          <cell r="F127" t="str">
            <v>UNID.</v>
          </cell>
          <cell r="G127" t="str">
            <v>CANT.</v>
          </cell>
          <cell r="H127" t="str">
            <v>Tarifa/día</v>
          </cell>
          <cell r="I127" t="str">
            <v>Rendimiento</v>
          </cell>
          <cell r="J127" t="str">
            <v>VR. ÍTEM</v>
          </cell>
          <cell r="K127" t="str">
            <v>VR. PARCIAL</v>
          </cell>
        </row>
        <row r="128">
          <cell r="A128">
            <v>1.4</v>
          </cell>
          <cell r="C128" t="str">
            <v>EYH1</v>
          </cell>
          <cell r="D128">
            <v>1</v>
          </cell>
          <cell r="E128" t="str">
            <v>Herramienta menor</v>
          </cell>
          <cell r="F128" t="str">
            <v>UND</v>
          </cell>
          <cell r="G128">
            <v>1</v>
          </cell>
          <cell r="H128">
            <v>27908</v>
          </cell>
          <cell r="I128">
            <v>0.13</v>
          </cell>
          <cell r="J128">
            <v>3628.04</v>
          </cell>
          <cell r="K128">
            <v>3628.04</v>
          </cell>
        </row>
        <row r="129">
          <cell r="A129">
            <v>1.4</v>
          </cell>
        </row>
        <row r="130">
          <cell r="A130">
            <v>1.4</v>
          </cell>
          <cell r="C130" t="str">
            <v>EYHS</v>
          </cell>
          <cell r="E130" t="str">
            <v>SUBTOTAL EQUIPOS Y HERRAMIENTAS</v>
          </cell>
          <cell r="K130">
            <v>3628.04</v>
          </cell>
        </row>
        <row r="131">
          <cell r="A131">
            <v>1.4</v>
          </cell>
          <cell r="C131" t="str">
            <v>T</v>
          </cell>
          <cell r="D131" t="str">
            <v>TRANSPORTES</v>
          </cell>
        </row>
        <row r="132">
          <cell r="A132">
            <v>1.4</v>
          </cell>
          <cell r="C132" t="str">
            <v>DT</v>
          </cell>
          <cell r="D132" t="str">
            <v>ÍTEM</v>
          </cell>
          <cell r="E132" t="str">
            <v>DESCRIPCIÓN TRANSPORTES</v>
          </cell>
          <cell r="F132" t="str">
            <v>UNID.</v>
          </cell>
          <cell r="G132" t="str">
            <v>PESO</v>
          </cell>
          <cell r="H132" t="str">
            <v>TARIFA/Kg</v>
          </cell>
          <cell r="J132" t="str">
            <v>AJUSTE / VOLUMEN</v>
          </cell>
          <cell r="K132" t="str">
            <v>VR. PARCIAL</v>
          </cell>
        </row>
        <row r="133">
          <cell r="A133">
            <v>1.4</v>
          </cell>
          <cell r="C133" t="str">
            <v>T1</v>
          </cell>
          <cell r="D133">
            <v>1</v>
          </cell>
          <cell r="E133" t="str">
            <v>Transporte terrestre Bogotá - Villa Garzón incluye cargue en Bogota</v>
          </cell>
          <cell r="F133" t="str">
            <v>KG</v>
          </cell>
          <cell r="G133">
            <v>9</v>
          </cell>
          <cell r="H133">
            <v>1041</v>
          </cell>
          <cell r="J133">
            <v>2</v>
          </cell>
          <cell r="K133">
            <v>18738</v>
          </cell>
        </row>
        <row r="134">
          <cell r="A134">
            <v>1.4</v>
          </cell>
          <cell r="C134" t="str">
            <v>T2</v>
          </cell>
          <cell r="D134">
            <v>2</v>
          </cell>
          <cell r="E134" t="str">
            <v>Transporte (Terrestre) Villagarzón - Cabecera Veredas Beneficiarias, incluye cargue y descargue de materiales.</v>
          </cell>
          <cell r="F134" t="str">
            <v>KG</v>
          </cell>
          <cell r="G134">
            <v>9</v>
          </cell>
          <cell r="H134">
            <v>1100</v>
          </cell>
          <cell r="J134">
            <v>2</v>
          </cell>
          <cell r="K134">
            <v>19800</v>
          </cell>
        </row>
        <row r="135">
          <cell r="A135">
            <v>1.4</v>
          </cell>
          <cell r="C135" t="str">
            <v>T3</v>
          </cell>
          <cell r="D135">
            <v>3</v>
          </cell>
          <cell r="E135" t="str">
            <v>Transporte (Mular - Fluvial)cabeceras  - Veredas Beneficiarias</v>
          </cell>
          <cell r="F135" t="str">
            <v>KG</v>
          </cell>
          <cell r="G135">
            <v>9</v>
          </cell>
          <cell r="H135">
            <v>1400</v>
          </cell>
          <cell r="J135">
            <v>2</v>
          </cell>
          <cell r="K135">
            <v>25200</v>
          </cell>
        </row>
        <row r="136">
          <cell r="A136">
            <v>1.4</v>
          </cell>
        </row>
        <row r="137">
          <cell r="A137">
            <v>1.4</v>
          </cell>
          <cell r="C137" t="str">
            <v>TS</v>
          </cell>
          <cell r="E137" t="str">
            <v>SUBTOTAL TRANSPORTES</v>
          </cell>
          <cell r="K137">
            <v>63738</v>
          </cell>
        </row>
        <row r="138">
          <cell r="A138">
            <v>1.4</v>
          </cell>
          <cell r="C138" t="str">
            <v>MO</v>
          </cell>
          <cell r="D138" t="str">
            <v>MANO DE OBRA</v>
          </cell>
        </row>
        <row r="139">
          <cell r="A139">
            <v>1.4</v>
          </cell>
          <cell r="C139" t="str">
            <v>DMO</v>
          </cell>
          <cell r="D139" t="str">
            <v>ÍTEM</v>
          </cell>
          <cell r="E139" t="str">
            <v>DESCRIPCIÓN MANO DE OBRA</v>
          </cell>
          <cell r="F139" t="str">
            <v>Jornal</v>
          </cell>
          <cell r="G139" t="str">
            <v>Fac. Prest.</v>
          </cell>
          <cell r="H139" t="str">
            <v>RENDIM.</v>
          </cell>
          <cell r="J139" t="str">
            <v>VR. ÍTEM</v>
          </cell>
          <cell r="K139" t="str">
            <v>VR. PARCIAL</v>
          </cell>
        </row>
        <row r="140">
          <cell r="A140">
            <v>1.4</v>
          </cell>
          <cell r="C140" t="str">
            <v>MO1</v>
          </cell>
          <cell r="D140">
            <v>1</v>
          </cell>
          <cell r="E140" t="str">
            <v>Capataz</v>
          </cell>
          <cell r="F140">
            <v>1</v>
          </cell>
          <cell r="G140">
            <v>1.75</v>
          </cell>
          <cell r="H140">
            <v>0.125</v>
          </cell>
          <cell r="J140">
            <v>125000</v>
          </cell>
          <cell r="K140">
            <v>27343.75</v>
          </cell>
        </row>
        <row r="141">
          <cell r="A141">
            <v>1.4</v>
          </cell>
          <cell r="C141" t="str">
            <v>MO2</v>
          </cell>
          <cell r="D141">
            <v>2</v>
          </cell>
          <cell r="E141" t="str">
            <v>Electricista</v>
          </cell>
          <cell r="F141">
            <v>1</v>
          </cell>
          <cell r="G141">
            <v>1.75</v>
          </cell>
          <cell r="H141">
            <v>0.125</v>
          </cell>
          <cell r="J141">
            <v>90000</v>
          </cell>
          <cell r="K141">
            <v>19687.5</v>
          </cell>
        </row>
        <row r="142">
          <cell r="A142">
            <v>1.4</v>
          </cell>
        </row>
        <row r="143">
          <cell r="A143">
            <v>1.4</v>
          </cell>
        </row>
        <row r="144">
          <cell r="A144">
            <v>1.4</v>
          </cell>
          <cell r="C144" t="str">
            <v>MOS</v>
          </cell>
          <cell r="E144" t="str">
            <v>SUBTOTAL MANO DE OBRA</v>
          </cell>
          <cell r="K144">
            <v>47031.25</v>
          </cell>
        </row>
        <row r="145">
          <cell r="A145">
            <v>1.4</v>
          </cell>
          <cell r="D145">
            <v>1.4</v>
          </cell>
          <cell r="E145" t="str">
            <v>VALOR TOTAL UNITARIO ÍTEM 1,4</v>
          </cell>
          <cell r="K145">
            <v>1508787.29</v>
          </cell>
        </row>
        <row r="150">
          <cell r="A150">
            <v>1.5</v>
          </cell>
          <cell r="E150" t="str">
            <v>Suministro, Transporte e Instalación de Batería Litio 200 Ah a 25.6 Vdc con Ciclos 6000 a DoD hasta el 80%</v>
          </cell>
          <cell r="J150" t="str">
            <v>UNIDAD</v>
          </cell>
          <cell r="K150" t="str">
            <v>UND</v>
          </cell>
        </row>
        <row r="151">
          <cell r="A151">
            <v>1.5</v>
          </cell>
          <cell r="C151" t="str">
            <v>M</v>
          </cell>
          <cell r="D151" t="str">
            <v>MATERIALES</v>
          </cell>
        </row>
        <row r="152">
          <cell r="A152">
            <v>1.5</v>
          </cell>
          <cell r="C152" t="str">
            <v>DM</v>
          </cell>
          <cell r="D152" t="str">
            <v>ÍTEM</v>
          </cell>
          <cell r="E152" t="str">
            <v>DESCRIPCIÓN DE MATERIALES</v>
          </cell>
          <cell r="F152" t="str">
            <v>UNID.</v>
          </cell>
          <cell r="G152" t="str">
            <v>CANT.</v>
          </cell>
          <cell r="H152" t="str">
            <v>VR. UNIT.  + IVA</v>
          </cell>
          <cell r="I152" t="str">
            <v>VALOR ANTES DE IVA</v>
          </cell>
          <cell r="J152" t="str">
            <v>VALOR IVA</v>
          </cell>
          <cell r="K152" t="str">
            <v>VR. PARCIAL</v>
          </cell>
        </row>
        <row r="153">
          <cell r="A153">
            <v>1.5</v>
          </cell>
          <cell r="C153" t="str">
            <v>M34</v>
          </cell>
          <cell r="D153">
            <v>1</v>
          </cell>
          <cell r="E153" t="str">
            <v>Batería Litio 200 Ah a 25.6 Vdc con Ciclos 6000 a DoD hasta el 80%</v>
          </cell>
          <cell r="F153" t="str">
            <v>UND</v>
          </cell>
          <cell r="G153">
            <v>1</v>
          </cell>
          <cell r="H153">
            <v>5650140</v>
          </cell>
          <cell r="I153">
            <v>5650140</v>
          </cell>
          <cell r="J153">
            <v>0</v>
          </cell>
          <cell r="K153">
            <v>5650140</v>
          </cell>
        </row>
        <row r="154">
          <cell r="A154">
            <v>1.5</v>
          </cell>
          <cell r="C154" t="str">
            <v>M35</v>
          </cell>
          <cell r="D154">
            <v>2</v>
          </cell>
          <cell r="E154" t="str">
            <v>Terminales para batería</v>
          </cell>
          <cell r="F154" t="str">
            <v>UND</v>
          </cell>
          <cell r="G154">
            <v>2</v>
          </cell>
          <cell r="H154">
            <v>4950</v>
          </cell>
          <cell r="I154">
            <v>4159.6638655462184</v>
          </cell>
          <cell r="J154">
            <v>790.3361344537816</v>
          </cell>
          <cell r="K154">
            <v>9900</v>
          </cell>
        </row>
        <row r="155">
          <cell r="A155">
            <v>1.5</v>
          </cell>
          <cell r="C155" t="str">
            <v>M36</v>
          </cell>
          <cell r="D155">
            <v>3</v>
          </cell>
          <cell r="E155" t="str">
            <v>Termoencogible 10 mm</v>
          </cell>
          <cell r="F155" t="str">
            <v>ML</v>
          </cell>
          <cell r="G155">
            <v>0.15</v>
          </cell>
          <cell r="H155">
            <v>5610</v>
          </cell>
          <cell r="I155">
            <v>4714.2857142857147</v>
          </cell>
          <cell r="J155">
            <v>895.71428571428532</v>
          </cell>
          <cell r="K155">
            <v>841.5</v>
          </cell>
        </row>
        <row r="156">
          <cell r="A156">
            <v>1.5</v>
          </cell>
          <cell r="C156" t="str">
            <v>M37</v>
          </cell>
          <cell r="D156">
            <v>4</v>
          </cell>
          <cell r="E156" t="str">
            <v>Conductor calibre 10 AWG Negro</v>
          </cell>
          <cell r="F156" t="str">
            <v>ML</v>
          </cell>
          <cell r="G156">
            <v>1</v>
          </cell>
          <cell r="H156">
            <v>6820</v>
          </cell>
          <cell r="I156">
            <v>5731.09243697479</v>
          </cell>
          <cell r="J156">
            <v>1088.90756302521</v>
          </cell>
          <cell r="K156">
            <v>6820</v>
          </cell>
        </row>
        <row r="157">
          <cell r="A157">
            <v>1.5</v>
          </cell>
          <cell r="C157" t="str">
            <v>M38</v>
          </cell>
          <cell r="D157">
            <v>5</v>
          </cell>
          <cell r="E157" t="str">
            <v>Interruptor termomagnetico de 63 A tipo riel - DC</v>
          </cell>
          <cell r="F157" t="str">
            <v>UND</v>
          </cell>
          <cell r="G157">
            <v>1</v>
          </cell>
          <cell r="H157">
            <v>72500</v>
          </cell>
          <cell r="I157">
            <v>60924.36974789916</v>
          </cell>
          <cell r="J157">
            <v>11575.63025210084</v>
          </cell>
          <cell r="K157">
            <v>72500</v>
          </cell>
        </row>
        <row r="158">
          <cell r="A158">
            <v>1.5</v>
          </cell>
          <cell r="C158" t="str">
            <v>M39</v>
          </cell>
          <cell r="D158">
            <v>6</v>
          </cell>
          <cell r="E158" t="str">
            <v xml:space="preserve">Riel omega, incluye remaches </v>
          </cell>
          <cell r="F158" t="str">
            <v>ML</v>
          </cell>
          <cell r="G158">
            <v>0.1</v>
          </cell>
          <cell r="H158">
            <v>19900</v>
          </cell>
          <cell r="I158">
            <v>16722.689075630253</v>
          </cell>
          <cell r="J158">
            <v>3177.3109243697472</v>
          </cell>
          <cell r="K158">
            <v>1990</v>
          </cell>
        </row>
        <row r="159">
          <cell r="A159">
            <v>1.5</v>
          </cell>
          <cell r="C159" t="str">
            <v>M40</v>
          </cell>
          <cell r="D159">
            <v>7</v>
          </cell>
          <cell r="E159" t="str">
            <v>Consumibles (amarres, marquillas, cinta de marcación y/o aislante, etc)</v>
          </cell>
          <cell r="F159" t="str">
            <v>UND</v>
          </cell>
          <cell r="G159">
            <v>1</v>
          </cell>
          <cell r="H159">
            <v>45000</v>
          </cell>
          <cell r="I159">
            <v>37815.126050420171</v>
          </cell>
          <cell r="J159">
            <v>7184.8739495798291</v>
          </cell>
          <cell r="K159">
            <v>45000</v>
          </cell>
        </row>
        <row r="160">
          <cell r="A160">
            <v>1.5</v>
          </cell>
        </row>
        <row r="161">
          <cell r="A161">
            <v>1.5</v>
          </cell>
          <cell r="C161" t="str">
            <v>MS</v>
          </cell>
          <cell r="E161" t="str">
            <v>SUBTOTAL MATERIALES</v>
          </cell>
          <cell r="K161">
            <v>5787191.5</v>
          </cell>
        </row>
        <row r="162">
          <cell r="A162">
            <v>1.5</v>
          </cell>
          <cell r="C162" t="str">
            <v>EYH</v>
          </cell>
          <cell r="D162" t="str">
            <v>EQUIPOS Y HERRAMIENTAS</v>
          </cell>
        </row>
        <row r="163">
          <cell r="A163">
            <v>1.5</v>
          </cell>
          <cell r="C163" t="str">
            <v>DEYH</v>
          </cell>
          <cell r="D163" t="str">
            <v>ÍTEM</v>
          </cell>
          <cell r="E163" t="str">
            <v>DESCRIPCIÓN EQUIPOS y HERRAMIENTAS</v>
          </cell>
          <cell r="F163" t="str">
            <v>UNID.</v>
          </cell>
          <cell r="G163" t="str">
            <v>CANT.</v>
          </cell>
          <cell r="H163" t="str">
            <v>Tarifa/día</v>
          </cell>
          <cell r="I163" t="str">
            <v>Rendimiento</v>
          </cell>
          <cell r="J163" t="str">
            <v>VR. ÍTEM</v>
          </cell>
          <cell r="K163" t="str">
            <v>VR. PARCIAL</v>
          </cell>
        </row>
        <row r="164">
          <cell r="A164">
            <v>1.5</v>
          </cell>
          <cell r="C164" t="str">
            <v>EYH1</v>
          </cell>
          <cell r="D164">
            <v>1</v>
          </cell>
          <cell r="E164" t="str">
            <v>Herramienta menor</v>
          </cell>
          <cell r="F164" t="str">
            <v>UND</v>
          </cell>
          <cell r="G164">
            <v>1</v>
          </cell>
          <cell r="H164">
            <v>27908</v>
          </cell>
          <cell r="I164">
            <v>0.13</v>
          </cell>
          <cell r="J164">
            <v>3628.04</v>
          </cell>
          <cell r="K164">
            <v>3628.04</v>
          </cell>
        </row>
        <row r="165">
          <cell r="A165">
            <v>1.5</v>
          </cell>
        </row>
        <row r="166">
          <cell r="A166">
            <v>1.5</v>
          </cell>
          <cell r="C166" t="str">
            <v>EYHS</v>
          </cell>
          <cell r="E166" t="str">
            <v>SUBTOTAL EQUIPOS Y HERRAMIENTAS</v>
          </cell>
          <cell r="K166">
            <v>3628.04</v>
          </cell>
        </row>
        <row r="167">
          <cell r="A167">
            <v>1.5</v>
          </cell>
          <cell r="C167" t="str">
            <v>T</v>
          </cell>
          <cell r="D167" t="str">
            <v>TRANSPORTES</v>
          </cell>
        </row>
        <row r="168">
          <cell r="A168">
            <v>1.5</v>
          </cell>
          <cell r="C168" t="str">
            <v>DT</v>
          </cell>
          <cell r="D168" t="str">
            <v>ÍTEM</v>
          </cell>
          <cell r="E168" t="str">
            <v>DESCRIPCIÓN TRANSPORTES</v>
          </cell>
          <cell r="F168" t="str">
            <v>UNID.</v>
          </cell>
          <cell r="G168" t="str">
            <v>PESO</v>
          </cell>
          <cell r="H168" t="str">
            <v>TARIFA/Kg</v>
          </cell>
          <cell r="J168" t="str">
            <v>AJUSTE / VOLUMEN</v>
          </cell>
          <cell r="K168" t="str">
            <v>VR. PARCIAL</v>
          </cell>
        </row>
        <row r="169">
          <cell r="A169">
            <v>1.5</v>
          </cell>
          <cell r="C169" t="str">
            <v>T1</v>
          </cell>
          <cell r="D169">
            <v>1</v>
          </cell>
          <cell r="E169" t="str">
            <v>Transporte terrestre Bogotá - Villa Garzón incluye cargue en Bogota</v>
          </cell>
          <cell r="F169" t="str">
            <v>KG</v>
          </cell>
          <cell r="G169">
            <v>40</v>
          </cell>
          <cell r="H169">
            <v>1041</v>
          </cell>
          <cell r="J169">
            <v>1</v>
          </cell>
          <cell r="K169">
            <v>41640</v>
          </cell>
        </row>
        <row r="170">
          <cell r="A170">
            <v>1.5</v>
          </cell>
          <cell r="C170" t="str">
            <v>T2</v>
          </cell>
          <cell r="D170">
            <v>2</v>
          </cell>
          <cell r="E170" t="str">
            <v>Transporte (Terrestre) Villagarzón - Cabecera Veredas Beneficiarias, incluye cargue y descargue de materiales.</v>
          </cell>
          <cell r="F170" t="str">
            <v>KG</v>
          </cell>
          <cell r="G170">
            <v>40</v>
          </cell>
          <cell r="H170">
            <v>1100</v>
          </cell>
          <cell r="J170">
            <v>1</v>
          </cell>
          <cell r="K170">
            <v>44000</v>
          </cell>
        </row>
        <row r="171">
          <cell r="A171">
            <v>1.5</v>
          </cell>
          <cell r="C171" t="str">
            <v>T3</v>
          </cell>
          <cell r="D171">
            <v>3</v>
          </cell>
          <cell r="E171" t="str">
            <v>Transporte (Mular - Fluvial)cabeceras  - Veredas Beneficiarias</v>
          </cell>
          <cell r="F171" t="str">
            <v>KG</v>
          </cell>
          <cell r="G171">
            <v>40</v>
          </cell>
          <cell r="H171">
            <v>1400</v>
          </cell>
          <cell r="J171">
            <v>1</v>
          </cell>
          <cell r="K171">
            <v>56000</v>
          </cell>
        </row>
        <row r="172">
          <cell r="A172">
            <v>1.5</v>
          </cell>
        </row>
        <row r="173">
          <cell r="A173">
            <v>1.5</v>
          </cell>
          <cell r="C173" t="str">
            <v>TS</v>
          </cell>
          <cell r="E173" t="str">
            <v>SUBTOTAL TRANSPORTES</v>
          </cell>
          <cell r="K173">
            <v>141640</v>
          </cell>
        </row>
        <row r="174">
          <cell r="A174">
            <v>1.5</v>
          </cell>
          <cell r="C174" t="str">
            <v>MO</v>
          </cell>
          <cell r="D174" t="str">
            <v>MANO DE OBRA</v>
          </cell>
        </row>
        <row r="175">
          <cell r="A175">
            <v>1.5</v>
          </cell>
          <cell r="C175" t="str">
            <v>DMO</v>
          </cell>
          <cell r="D175" t="str">
            <v>ÍTEM</v>
          </cell>
          <cell r="E175" t="str">
            <v>DESCRIPCIÓN MANO DE OBRA</v>
          </cell>
          <cell r="F175" t="str">
            <v>Jornal</v>
          </cell>
          <cell r="G175" t="str">
            <v>Fac. Prest.</v>
          </cell>
          <cell r="H175" t="str">
            <v>RENDIM.</v>
          </cell>
          <cell r="J175" t="str">
            <v>VR. ÍTEM</v>
          </cell>
          <cell r="K175" t="str">
            <v>VR. PARCIAL</v>
          </cell>
        </row>
        <row r="176">
          <cell r="A176">
            <v>1.5</v>
          </cell>
          <cell r="C176" t="str">
            <v>MO1</v>
          </cell>
          <cell r="D176">
            <v>1</v>
          </cell>
          <cell r="E176" t="str">
            <v>Capataz</v>
          </cell>
          <cell r="F176">
            <v>1</v>
          </cell>
          <cell r="G176">
            <v>1.75</v>
          </cell>
          <cell r="H176">
            <v>0.125</v>
          </cell>
          <cell r="J176">
            <v>125000</v>
          </cell>
          <cell r="K176">
            <v>27343.75</v>
          </cell>
        </row>
        <row r="177">
          <cell r="A177">
            <v>1.5</v>
          </cell>
          <cell r="C177" t="str">
            <v>MO2</v>
          </cell>
          <cell r="D177">
            <v>2</v>
          </cell>
          <cell r="E177" t="str">
            <v>Electricista</v>
          </cell>
          <cell r="F177">
            <v>1</v>
          </cell>
          <cell r="G177">
            <v>1.75</v>
          </cell>
          <cell r="H177">
            <v>0.125</v>
          </cell>
          <cell r="J177">
            <v>90000</v>
          </cell>
          <cell r="K177">
            <v>19687.5</v>
          </cell>
        </row>
        <row r="178">
          <cell r="A178">
            <v>1.5</v>
          </cell>
        </row>
        <row r="179">
          <cell r="A179">
            <v>1.5</v>
          </cell>
        </row>
        <row r="180">
          <cell r="A180">
            <v>1.5</v>
          </cell>
          <cell r="C180" t="str">
            <v>MOS</v>
          </cell>
          <cell r="E180" t="str">
            <v>SUBTOTAL MANO DE OBRA</v>
          </cell>
          <cell r="K180">
            <v>47031.25</v>
          </cell>
        </row>
        <row r="181">
          <cell r="A181">
            <v>1.5</v>
          </cell>
          <cell r="D181">
            <v>1.5</v>
          </cell>
          <cell r="E181" t="str">
            <v>VALOR TOTAL UNITARIO ÍTEM 1,5</v>
          </cell>
          <cell r="K181">
            <v>5979490.79</v>
          </cell>
        </row>
        <row r="186">
          <cell r="A186">
            <v>1.6</v>
          </cell>
          <cell r="E186" t="str">
            <v>Suministro, Transporte e Instalación de Inversor de onda senoidal pura 24 Vdc a 2000 W con eficiencia superior al 91% de -15 a 60 °C</v>
          </cell>
          <cell r="J186" t="str">
            <v>UNIDAD</v>
          </cell>
          <cell r="K186" t="str">
            <v>UN</v>
          </cell>
        </row>
        <row r="187">
          <cell r="A187">
            <v>1.6</v>
          </cell>
          <cell r="C187" t="str">
            <v>M</v>
          </cell>
          <cell r="D187" t="str">
            <v>MATERIALES</v>
          </cell>
        </row>
        <row r="188">
          <cell r="A188">
            <v>1.6</v>
          </cell>
          <cell r="C188" t="str">
            <v>DM</v>
          </cell>
          <cell r="D188" t="str">
            <v>ÍTEM</v>
          </cell>
          <cell r="E188" t="str">
            <v>DESCRIPCIÓN DE MATERIALES</v>
          </cell>
          <cell r="F188" t="str">
            <v>UNID.</v>
          </cell>
          <cell r="G188" t="str">
            <v>CANT.</v>
          </cell>
          <cell r="H188" t="str">
            <v>VR. UNIT.  + IVA</v>
          </cell>
          <cell r="I188" t="str">
            <v>VALOR ANTES DE IVA</v>
          </cell>
          <cell r="J188" t="str">
            <v>VALOR IVA</v>
          </cell>
          <cell r="K188" t="str">
            <v>VR. PARCIAL</v>
          </cell>
        </row>
        <row r="189">
          <cell r="A189">
            <v>1.6</v>
          </cell>
          <cell r="C189" t="str">
            <v>M41</v>
          </cell>
          <cell r="D189">
            <v>1</v>
          </cell>
          <cell r="E189" t="str">
            <v>Inversor de onda senoidal pura 24 Vdc a 2000 W con eficiencia superior al 91% de -15 a 60 °C</v>
          </cell>
          <cell r="F189" t="str">
            <v>UND</v>
          </cell>
          <cell r="G189">
            <v>1</v>
          </cell>
          <cell r="H189">
            <v>1380040</v>
          </cell>
          <cell r="I189">
            <v>1380040</v>
          </cell>
          <cell r="J189">
            <v>0</v>
          </cell>
          <cell r="K189">
            <v>1380040</v>
          </cell>
        </row>
        <row r="190">
          <cell r="A190">
            <v>1.6</v>
          </cell>
          <cell r="C190" t="str">
            <v>M42</v>
          </cell>
          <cell r="D190">
            <v>2</v>
          </cell>
          <cell r="E190" t="str">
            <v>Soporte de fijacion de Inversor</v>
          </cell>
          <cell r="F190" t="str">
            <v>UND</v>
          </cell>
          <cell r="G190">
            <v>1</v>
          </cell>
          <cell r="H190">
            <v>5280</v>
          </cell>
          <cell r="I190">
            <v>4436.9747899159665</v>
          </cell>
          <cell r="J190">
            <v>843.02521008403346</v>
          </cell>
          <cell r="K190">
            <v>5280</v>
          </cell>
        </row>
        <row r="191">
          <cell r="A191">
            <v>1.6</v>
          </cell>
          <cell r="C191" t="str">
            <v>M43</v>
          </cell>
          <cell r="D191">
            <v>3</v>
          </cell>
          <cell r="E191" t="str">
            <v xml:space="preserve">Riel omega, incluye remaches </v>
          </cell>
          <cell r="F191" t="str">
            <v>ML</v>
          </cell>
          <cell r="G191">
            <v>0.1</v>
          </cell>
          <cell r="H191">
            <v>19900</v>
          </cell>
          <cell r="I191">
            <v>16722.689075630253</v>
          </cell>
          <cell r="J191">
            <v>3177.3109243697472</v>
          </cell>
          <cell r="K191">
            <v>1990</v>
          </cell>
        </row>
        <row r="192">
          <cell r="A192">
            <v>1.6</v>
          </cell>
          <cell r="C192" t="str">
            <v>M44</v>
          </cell>
          <cell r="D192">
            <v>4</v>
          </cell>
          <cell r="E192" t="str">
            <v>Interruptor termomagnetico de 63 A tipo riel - DC</v>
          </cell>
          <cell r="F192" t="str">
            <v>UND</v>
          </cell>
          <cell r="G192">
            <v>1</v>
          </cell>
          <cell r="H192">
            <v>72500</v>
          </cell>
          <cell r="I192">
            <v>60924.36974789916</v>
          </cell>
          <cell r="J192">
            <v>11575.63025210084</v>
          </cell>
          <cell r="K192">
            <v>72500</v>
          </cell>
        </row>
        <row r="193">
          <cell r="A193">
            <v>1.6</v>
          </cell>
          <cell r="C193" t="str">
            <v>M45</v>
          </cell>
          <cell r="D193">
            <v>5</v>
          </cell>
          <cell r="E193" t="str">
            <v>Conductor calibre 10 AWG Negro</v>
          </cell>
          <cell r="F193" t="str">
            <v>ML</v>
          </cell>
          <cell r="G193">
            <v>0.56999999999999995</v>
          </cell>
          <cell r="H193">
            <v>6820</v>
          </cell>
          <cell r="I193">
            <v>5731.09243697479</v>
          </cell>
          <cell r="J193">
            <v>1088.90756302521</v>
          </cell>
          <cell r="K193">
            <v>3887.3999999999996</v>
          </cell>
        </row>
        <row r="194">
          <cell r="A194">
            <v>1.6</v>
          </cell>
          <cell r="C194" t="str">
            <v>M46</v>
          </cell>
          <cell r="D194">
            <v>6</v>
          </cell>
          <cell r="E194" t="str">
            <v>Alambre #10 THHN - verde (aterrizaje de carcasas metálicas)</v>
          </cell>
          <cell r="F194" t="str">
            <v>ML</v>
          </cell>
          <cell r="G194">
            <v>0.5</v>
          </cell>
          <cell r="H194">
            <v>6940</v>
          </cell>
          <cell r="I194">
            <v>5831.9327731092444</v>
          </cell>
          <cell r="J194">
            <v>1108.0672268907556</v>
          </cell>
          <cell r="K194">
            <v>3470</v>
          </cell>
        </row>
        <row r="195">
          <cell r="A195">
            <v>1.6</v>
          </cell>
          <cell r="C195" t="str">
            <v>M47</v>
          </cell>
          <cell r="D195">
            <v>7</v>
          </cell>
          <cell r="E195" t="str">
            <v>Consumibles (amarres, marquillas, cinta de marcación y/o aislante, etc)</v>
          </cell>
          <cell r="F195" t="str">
            <v>UND</v>
          </cell>
          <cell r="G195">
            <v>1</v>
          </cell>
          <cell r="H195">
            <v>45000</v>
          </cell>
          <cell r="I195">
            <v>37815.126050420171</v>
          </cell>
          <cell r="J195">
            <v>7184.8739495798291</v>
          </cell>
          <cell r="K195">
            <v>45000</v>
          </cell>
        </row>
        <row r="196">
          <cell r="A196">
            <v>1.6</v>
          </cell>
          <cell r="C196" t="str">
            <v>MS</v>
          </cell>
          <cell r="E196" t="str">
            <v>SUBTOTAL MATERIALES</v>
          </cell>
          <cell r="K196">
            <v>1512167.4</v>
          </cell>
        </row>
        <row r="197">
          <cell r="A197">
            <v>1.6</v>
          </cell>
          <cell r="C197" t="str">
            <v>EYH</v>
          </cell>
          <cell r="D197" t="str">
            <v>EQUIPOS Y HERRAMIENTAS</v>
          </cell>
        </row>
        <row r="198">
          <cell r="A198">
            <v>1.6</v>
          </cell>
          <cell r="C198" t="str">
            <v>DEYH</v>
          </cell>
          <cell r="D198" t="str">
            <v>ÍTEM</v>
          </cell>
          <cell r="E198" t="str">
            <v>DESCRIPCIÓN EQUIPOS y HERRAMIENTAS</v>
          </cell>
          <cell r="F198" t="str">
            <v>UNID.</v>
          </cell>
          <cell r="G198" t="str">
            <v>CANT.</v>
          </cell>
          <cell r="H198" t="str">
            <v>Tarifa/día</v>
          </cell>
          <cell r="I198" t="str">
            <v>Rendimiento</v>
          </cell>
          <cell r="J198" t="str">
            <v>VR. ÍTEM</v>
          </cell>
          <cell r="K198" t="str">
            <v>VR. PARCIAL</v>
          </cell>
        </row>
        <row r="199">
          <cell r="A199">
            <v>1.6</v>
          </cell>
          <cell r="C199" t="str">
            <v>EYH1</v>
          </cell>
          <cell r="D199">
            <v>1</v>
          </cell>
          <cell r="E199" t="str">
            <v>Herramienta menor</v>
          </cell>
          <cell r="F199" t="str">
            <v>UND</v>
          </cell>
          <cell r="G199">
            <v>1</v>
          </cell>
          <cell r="H199">
            <v>27908</v>
          </cell>
          <cell r="I199">
            <v>0.13</v>
          </cell>
          <cell r="J199">
            <v>3628.04</v>
          </cell>
          <cell r="K199">
            <v>3628.04</v>
          </cell>
        </row>
        <row r="200">
          <cell r="A200">
            <v>1.6</v>
          </cell>
        </row>
        <row r="201">
          <cell r="A201">
            <v>1.6</v>
          </cell>
          <cell r="C201" t="str">
            <v>EYHS</v>
          </cell>
          <cell r="E201" t="str">
            <v>SUBTOTAL EQUIPOS Y HERRAMIENTAS</v>
          </cell>
          <cell r="K201">
            <v>3628.04</v>
          </cell>
        </row>
        <row r="202">
          <cell r="A202">
            <v>1.6</v>
          </cell>
          <cell r="C202" t="str">
            <v>T</v>
          </cell>
          <cell r="D202" t="str">
            <v>TRANSPORTES</v>
          </cell>
        </row>
        <row r="203">
          <cell r="A203">
            <v>1.6</v>
          </cell>
          <cell r="C203" t="str">
            <v>DT</v>
          </cell>
          <cell r="D203" t="str">
            <v>ÍTEM</v>
          </cell>
          <cell r="E203" t="str">
            <v>DESCRIPCIÓN TRANSPORTES</v>
          </cell>
          <cell r="F203" t="str">
            <v>UNID.</v>
          </cell>
          <cell r="G203" t="str">
            <v>PESO</v>
          </cell>
          <cell r="H203" t="str">
            <v>TARIFA/Kg</v>
          </cell>
          <cell r="J203" t="str">
            <v>AJUSTE / VOLUMEN</v>
          </cell>
          <cell r="K203" t="str">
            <v>VR. PARCIAL</v>
          </cell>
        </row>
        <row r="204">
          <cell r="A204">
            <v>1.6</v>
          </cell>
          <cell r="C204" t="str">
            <v>T1</v>
          </cell>
          <cell r="D204">
            <v>1</v>
          </cell>
          <cell r="E204" t="str">
            <v>Transporte terrestre Bogotá - Villa Garzón incluye cargue en Bogota</v>
          </cell>
          <cell r="F204" t="str">
            <v>KG</v>
          </cell>
          <cell r="G204">
            <v>21</v>
          </cell>
          <cell r="H204">
            <v>1041</v>
          </cell>
          <cell r="J204">
            <v>2</v>
          </cell>
          <cell r="K204">
            <v>43722</v>
          </cell>
        </row>
        <row r="205">
          <cell r="A205">
            <v>1.6</v>
          </cell>
          <cell r="C205" t="str">
            <v>T2</v>
          </cell>
          <cell r="D205">
            <v>2</v>
          </cell>
          <cell r="E205" t="str">
            <v>Transporte (Terrestre) Villagarzón - Cabecera Veredas Beneficiarias, incluye cargue y descargue de materiales.</v>
          </cell>
          <cell r="F205" t="str">
            <v>KG</v>
          </cell>
          <cell r="G205">
            <v>21</v>
          </cell>
          <cell r="H205">
            <v>1100</v>
          </cell>
          <cell r="J205">
            <v>2</v>
          </cell>
          <cell r="K205">
            <v>46200</v>
          </cell>
        </row>
        <row r="206">
          <cell r="A206">
            <v>1.6</v>
          </cell>
          <cell r="C206" t="str">
            <v>T3</v>
          </cell>
          <cell r="D206">
            <v>3</v>
          </cell>
          <cell r="E206" t="str">
            <v>Transporte (Mular - Fluvial)cabeceras  - Veredas Beneficiarias</v>
          </cell>
          <cell r="F206" t="str">
            <v>KG</v>
          </cell>
          <cell r="G206">
            <v>21</v>
          </cell>
          <cell r="H206">
            <v>1400</v>
          </cell>
          <cell r="J206">
            <v>2</v>
          </cell>
          <cell r="K206">
            <v>58800</v>
          </cell>
        </row>
        <row r="207">
          <cell r="A207">
            <v>1.6</v>
          </cell>
        </row>
        <row r="208">
          <cell r="A208">
            <v>1.6</v>
          </cell>
          <cell r="C208" t="str">
            <v>TS</v>
          </cell>
          <cell r="E208" t="str">
            <v>SUBTOTAL TRANSPORTES</v>
          </cell>
          <cell r="K208">
            <v>148722</v>
          </cell>
        </row>
        <row r="209">
          <cell r="A209">
            <v>1.6</v>
          </cell>
          <cell r="C209" t="str">
            <v>MO</v>
          </cell>
          <cell r="D209" t="str">
            <v>MANO DE OBRA</v>
          </cell>
        </row>
        <row r="210">
          <cell r="A210">
            <v>1.6</v>
          </cell>
          <cell r="C210" t="str">
            <v>DMO</v>
          </cell>
          <cell r="D210" t="str">
            <v>ÍTEM</v>
          </cell>
          <cell r="E210" t="str">
            <v>DESCRIPCIÓN MANO DE OBRA</v>
          </cell>
          <cell r="F210" t="str">
            <v>Jornal</v>
          </cell>
          <cell r="G210" t="str">
            <v>Fac. Prest.</v>
          </cell>
          <cell r="H210" t="str">
            <v>RENDIM.</v>
          </cell>
          <cell r="J210" t="str">
            <v>VR. ÍTEM</v>
          </cell>
          <cell r="K210" t="str">
            <v>VR. PARCIAL</v>
          </cell>
        </row>
        <row r="211">
          <cell r="A211">
            <v>1.6</v>
          </cell>
          <cell r="C211" t="str">
            <v>MO1</v>
          </cell>
          <cell r="D211">
            <v>1</v>
          </cell>
          <cell r="E211" t="str">
            <v>Capataz</v>
          </cell>
          <cell r="F211">
            <v>1</v>
          </cell>
          <cell r="G211">
            <v>1.75</v>
          </cell>
          <cell r="H211">
            <v>0.125</v>
          </cell>
          <cell r="J211">
            <v>125000</v>
          </cell>
          <cell r="K211">
            <v>27343.75</v>
          </cell>
        </row>
        <row r="212">
          <cell r="A212">
            <v>1.6</v>
          </cell>
          <cell r="C212" t="str">
            <v>MO2</v>
          </cell>
          <cell r="D212">
            <v>2</v>
          </cell>
          <cell r="E212" t="str">
            <v>Electricista</v>
          </cell>
          <cell r="F212">
            <v>1</v>
          </cell>
          <cell r="G212">
            <v>1.75</v>
          </cell>
          <cell r="H212">
            <v>0.125</v>
          </cell>
          <cell r="J212">
            <v>90000</v>
          </cell>
          <cell r="K212">
            <v>19687.5</v>
          </cell>
        </row>
        <row r="213">
          <cell r="A213">
            <v>1.6</v>
          </cell>
        </row>
        <row r="214">
          <cell r="A214">
            <v>1.6</v>
          </cell>
        </row>
        <row r="215">
          <cell r="A215">
            <v>1.6</v>
          </cell>
          <cell r="C215" t="str">
            <v>MOS</v>
          </cell>
          <cell r="E215" t="str">
            <v>SUBTOTAL MANO DE OBRA</v>
          </cell>
          <cell r="K215">
            <v>47031.25</v>
          </cell>
        </row>
        <row r="216">
          <cell r="A216">
            <v>1.6</v>
          </cell>
          <cell r="D216">
            <v>1.6</v>
          </cell>
          <cell r="E216" t="str">
            <v>VALOR TOTAL UNITARIO ÍTEM 1,6</v>
          </cell>
          <cell r="K216">
            <v>1711548.69</v>
          </cell>
        </row>
        <row r="221">
          <cell r="A221">
            <v>1.7</v>
          </cell>
          <cell r="E221" t="str">
            <v>Suministro, transporte e Instalación de Gabinete para equipos de 84x60x46cm, lamina galvanizada, calibre numero 18, pintura electrostática, Incluye la Excavación de zanja para acometida principal en zona verde de 20X60cm</v>
          </cell>
          <cell r="J221" t="str">
            <v>UNIDAD</v>
          </cell>
          <cell r="K221" t="str">
            <v>UN</v>
          </cell>
        </row>
        <row r="222">
          <cell r="A222">
            <v>1.7</v>
          </cell>
          <cell r="C222" t="str">
            <v>M</v>
          </cell>
          <cell r="D222" t="str">
            <v>MATERIALES</v>
          </cell>
        </row>
        <row r="223">
          <cell r="A223">
            <v>1.7</v>
          </cell>
          <cell r="C223" t="str">
            <v>DM</v>
          </cell>
          <cell r="D223" t="str">
            <v>ÍTEM</v>
          </cell>
          <cell r="E223" t="str">
            <v>DESCRIPCIÓN DE MATERIALES</v>
          </cell>
          <cell r="F223" t="str">
            <v>UNID.</v>
          </cell>
          <cell r="G223" t="str">
            <v>CANT.</v>
          </cell>
          <cell r="H223" t="str">
            <v>VR. UNIT.  + IVA</v>
          </cell>
          <cell r="I223" t="str">
            <v>VALOR ANTES DE IVA</v>
          </cell>
          <cell r="J223" t="str">
            <v>VALOR IVA</v>
          </cell>
          <cell r="K223" t="str">
            <v>VR. PARCIAL</v>
          </cell>
        </row>
        <row r="224">
          <cell r="A224">
            <v>1.7</v>
          </cell>
          <cell r="C224" t="str">
            <v>M48</v>
          </cell>
          <cell r="D224">
            <v>1</v>
          </cell>
          <cell r="E224" t="str">
            <v>Gabinete metálico con puerta y chapa para equipos y conexiones DC/AC (incluye doblefondo, entrepaños, angeos metalicos, troquelados, diseño y fabricacion a la medida de los componentes),  60cm de frente, 46cm de fondo y 84cm de alto</v>
          </cell>
          <cell r="F224" t="str">
            <v>UND</v>
          </cell>
          <cell r="G224">
            <v>1</v>
          </cell>
          <cell r="H224">
            <v>1595400</v>
          </cell>
          <cell r="I224">
            <v>1340672.2689075631</v>
          </cell>
          <cell r="J224">
            <v>254727.73109243694</v>
          </cell>
          <cell r="K224">
            <v>1595400</v>
          </cell>
        </row>
        <row r="225">
          <cell r="A225">
            <v>1.7</v>
          </cell>
          <cell r="C225" t="str">
            <v>M49</v>
          </cell>
          <cell r="D225">
            <v>2</v>
          </cell>
          <cell r="E225" t="str">
            <v>Excavación de zanja para acometida principal en zona verde de 20X60cm</v>
          </cell>
          <cell r="F225" t="str">
            <v>ML</v>
          </cell>
          <cell r="G225">
            <v>2</v>
          </cell>
          <cell r="H225">
            <v>6200</v>
          </cell>
          <cell r="I225">
            <v>5210.0840336134452</v>
          </cell>
          <cell r="J225">
            <v>989.91596638655483</v>
          </cell>
          <cell r="K225">
            <v>12400</v>
          </cell>
        </row>
        <row r="226">
          <cell r="A226">
            <v>1.7</v>
          </cell>
          <cell r="C226" t="str">
            <v>M50</v>
          </cell>
          <cell r="D226">
            <v>3</v>
          </cell>
          <cell r="E226" t="str">
            <v>Cable de cobre encauchetado 2x6 AWG THWN TC SR</v>
          </cell>
          <cell r="F226" t="str">
            <v>ML</v>
          </cell>
          <cell r="G226">
            <v>9</v>
          </cell>
          <cell r="H226">
            <v>29200</v>
          </cell>
          <cell r="I226">
            <v>24537.81512605042</v>
          </cell>
          <cell r="J226">
            <v>4662.1848739495799</v>
          </cell>
          <cell r="K226">
            <v>262800</v>
          </cell>
        </row>
        <row r="227">
          <cell r="A227">
            <v>1.7</v>
          </cell>
          <cell r="C227" t="str">
            <v>M51</v>
          </cell>
          <cell r="D227">
            <v>4</v>
          </cell>
          <cell r="E227" t="str">
            <v>Tubería EMT 1/2"</v>
          </cell>
          <cell r="F227" t="str">
            <v>ML</v>
          </cell>
          <cell r="G227">
            <v>1</v>
          </cell>
          <cell r="H227">
            <v>5800</v>
          </cell>
          <cell r="I227">
            <v>4873.9495798319331</v>
          </cell>
          <cell r="J227">
            <v>926.05042016806692</v>
          </cell>
          <cell r="K227">
            <v>5800</v>
          </cell>
        </row>
        <row r="228">
          <cell r="A228">
            <v>1.7</v>
          </cell>
          <cell r="C228" t="str">
            <v>M52</v>
          </cell>
          <cell r="D228">
            <v>5</v>
          </cell>
          <cell r="E228" t="str">
            <v>Curva EMT 1/2"</v>
          </cell>
          <cell r="F228" t="str">
            <v>UND</v>
          </cell>
          <cell r="G228">
            <v>1</v>
          </cell>
          <cell r="H228">
            <v>2400</v>
          </cell>
          <cell r="I228">
            <v>2016.8067226890757</v>
          </cell>
          <cell r="J228">
            <v>383.19327731092426</v>
          </cell>
          <cell r="K228">
            <v>2400</v>
          </cell>
        </row>
        <row r="229">
          <cell r="A229">
            <v>1.7</v>
          </cell>
          <cell r="C229" t="str">
            <v>M53</v>
          </cell>
          <cell r="D229">
            <v>6</v>
          </cell>
          <cell r="E229" t="str">
            <v>Accesorios de fijacion tuberia EMT a muro</v>
          </cell>
          <cell r="F229" t="str">
            <v>UND</v>
          </cell>
          <cell r="G229">
            <v>5</v>
          </cell>
          <cell r="H229">
            <v>825</v>
          </cell>
          <cell r="I229">
            <v>693.27731092436977</v>
          </cell>
          <cell r="J229">
            <v>131.72268907563023</v>
          </cell>
          <cell r="K229">
            <v>4125</v>
          </cell>
        </row>
        <row r="230">
          <cell r="A230">
            <v>1.7</v>
          </cell>
          <cell r="C230" t="str">
            <v>M54</v>
          </cell>
          <cell r="D230">
            <v>7</v>
          </cell>
          <cell r="E230" t="str">
            <v>Tuberia PVC 1/2"</v>
          </cell>
          <cell r="F230" t="str">
            <v>ML</v>
          </cell>
          <cell r="G230">
            <v>6</v>
          </cell>
          <cell r="H230">
            <v>5005</v>
          </cell>
          <cell r="I230">
            <v>4205.8823529411766</v>
          </cell>
          <cell r="J230">
            <v>799.11764705882342</v>
          </cell>
          <cell r="K230">
            <v>30030</v>
          </cell>
        </row>
        <row r="231">
          <cell r="A231">
            <v>1.7</v>
          </cell>
          <cell r="C231" t="str">
            <v>M55</v>
          </cell>
          <cell r="D231">
            <v>8</v>
          </cell>
          <cell r="E231" t="str">
            <v>Clavija Codelca tres polos.</v>
          </cell>
          <cell r="F231" t="str">
            <v>UND</v>
          </cell>
          <cell r="G231">
            <v>1</v>
          </cell>
          <cell r="H231">
            <v>6850</v>
          </cell>
          <cell r="I231">
            <v>5756.3025210084033</v>
          </cell>
          <cell r="J231">
            <v>1093.6974789915967</v>
          </cell>
          <cell r="K231">
            <v>6850</v>
          </cell>
        </row>
        <row r="232">
          <cell r="A232">
            <v>1.7</v>
          </cell>
          <cell r="C232" t="str">
            <v>M56</v>
          </cell>
          <cell r="D232">
            <v>9</v>
          </cell>
          <cell r="E232" t="str">
            <v>Bloque de distribucion aislado (barraje)</v>
          </cell>
          <cell r="F232" t="str">
            <v>UND</v>
          </cell>
          <cell r="G232">
            <v>3</v>
          </cell>
          <cell r="H232">
            <v>53097</v>
          </cell>
          <cell r="I232">
            <v>44619.327731092439</v>
          </cell>
          <cell r="J232">
            <v>8477.6722689075614</v>
          </cell>
          <cell r="K232">
            <v>159291</v>
          </cell>
        </row>
        <row r="233">
          <cell r="A233">
            <v>1.7</v>
          </cell>
          <cell r="C233" t="str">
            <v>M57</v>
          </cell>
          <cell r="D233">
            <v>10</v>
          </cell>
          <cell r="E233" t="str">
            <v>Cable de cobre desnudo 12 AWG o THHN 12 - verde</v>
          </cell>
          <cell r="F233" t="str">
            <v>ML</v>
          </cell>
          <cell r="G233">
            <v>5</v>
          </cell>
          <cell r="H233">
            <v>2700</v>
          </cell>
          <cell r="I233">
            <v>2268.90756302521</v>
          </cell>
          <cell r="J233">
            <v>431.09243697478996</v>
          </cell>
          <cell r="K233">
            <v>13500</v>
          </cell>
        </row>
        <row r="234">
          <cell r="A234">
            <v>1.7</v>
          </cell>
          <cell r="C234" t="str">
            <v>M58</v>
          </cell>
          <cell r="D234">
            <v>11</v>
          </cell>
          <cell r="E234" t="str">
            <v>Terminal metalica EMT 1/2"</v>
          </cell>
          <cell r="F234" t="str">
            <v>UND</v>
          </cell>
          <cell r="G234">
            <v>2</v>
          </cell>
          <cell r="H234">
            <v>2150</v>
          </cell>
          <cell r="I234">
            <v>1806.7226890756303</v>
          </cell>
          <cell r="J234">
            <v>343.27731092436966</v>
          </cell>
          <cell r="K234">
            <v>4300</v>
          </cell>
        </row>
        <row r="235">
          <cell r="A235">
            <v>1.7</v>
          </cell>
          <cell r="C235" t="str">
            <v>M59</v>
          </cell>
          <cell r="D235">
            <v>12</v>
          </cell>
          <cell r="E235" t="str">
            <v>Consumibles (amarres, marquillas, cinta de marcación y/o aislante, etc)</v>
          </cell>
          <cell r="F235" t="str">
            <v>UND</v>
          </cell>
          <cell r="G235">
            <v>1</v>
          </cell>
          <cell r="H235">
            <v>19700</v>
          </cell>
          <cell r="I235">
            <v>16554.621848739498</v>
          </cell>
          <cell r="J235">
            <v>3145.3781512605019</v>
          </cell>
          <cell r="K235">
            <v>19700</v>
          </cell>
        </row>
        <row r="236">
          <cell r="A236">
            <v>1.7</v>
          </cell>
          <cell r="C236" t="str">
            <v>M60</v>
          </cell>
          <cell r="D236">
            <v>13</v>
          </cell>
          <cell r="E236" t="str">
            <v>Terminal de cobre No. 12</v>
          </cell>
          <cell r="F236" t="str">
            <v>UND</v>
          </cell>
          <cell r="G236">
            <v>6</v>
          </cell>
          <cell r="H236">
            <v>250</v>
          </cell>
          <cell r="I236">
            <v>210.0840336134454</v>
          </cell>
          <cell r="J236">
            <v>39.915966386554601</v>
          </cell>
          <cell r="K236">
            <v>1500</v>
          </cell>
        </row>
        <row r="237">
          <cell r="A237">
            <v>1.7</v>
          </cell>
          <cell r="C237" t="str">
            <v>M61</v>
          </cell>
          <cell r="D237">
            <v>14</v>
          </cell>
          <cell r="E237" t="str">
            <v>Terminal de cobre No. 10</v>
          </cell>
          <cell r="F237" t="str">
            <v>UND</v>
          </cell>
          <cell r="G237">
            <v>4</v>
          </cell>
          <cell r="H237">
            <v>250</v>
          </cell>
          <cell r="I237">
            <v>210.0840336134454</v>
          </cell>
          <cell r="J237">
            <v>39.915966386554601</v>
          </cell>
          <cell r="K237">
            <v>1000</v>
          </cell>
        </row>
        <row r="238">
          <cell r="A238">
            <v>1.7</v>
          </cell>
          <cell r="C238" t="str">
            <v>M62</v>
          </cell>
          <cell r="D238">
            <v>15</v>
          </cell>
          <cell r="E238" t="str">
            <v>Bornas de riel sencilla  - blanca</v>
          </cell>
          <cell r="F238" t="str">
            <v>UND</v>
          </cell>
          <cell r="G238">
            <v>1</v>
          </cell>
          <cell r="H238">
            <v>15730</v>
          </cell>
          <cell r="I238">
            <v>13218.487394957983</v>
          </cell>
          <cell r="J238">
            <v>2511.5126050420167</v>
          </cell>
          <cell r="K238">
            <v>15730</v>
          </cell>
        </row>
        <row r="239">
          <cell r="A239">
            <v>1.7</v>
          </cell>
          <cell r="C239" t="str">
            <v>M63</v>
          </cell>
          <cell r="D239">
            <v>16</v>
          </cell>
          <cell r="E239" t="str">
            <v xml:space="preserve">Bornas de riel sencilla - verde </v>
          </cell>
          <cell r="F239" t="str">
            <v>UND</v>
          </cell>
          <cell r="G239">
            <v>1</v>
          </cell>
          <cell r="H239">
            <v>15730</v>
          </cell>
          <cell r="I239">
            <v>13218.487394957983</v>
          </cell>
          <cell r="J239">
            <v>2511.5126050420167</v>
          </cell>
          <cell r="K239">
            <v>15730</v>
          </cell>
        </row>
        <row r="240">
          <cell r="A240">
            <v>1.7</v>
          </cell>
          <cell r="C240" t="str">
            <v>M64</v>
          </cell>
          <cell r="D240">
            <v>17</v>
          </cell>
          <cell r="E240" t="str">
            <v>Freno para borna tipo riel</v>
          </cell>
          <cell r="F240" t="str">
            <v>UND</v>
          </cell>
          <cell r="G240">
            <v>2</v>
          </cell>
          <cell r="H240">
            <v>7370</v>
          </cell>
          <cell r="I240">
            <v>6193.2773109243699</v>
          </cell>
          <cell r="J240">
            <v>1176.7226890756301</v>
          </cell>
          <cell r="K240">
            <v>14740</v>
          </cell>
        </row>
        <row r="241">
          <cell r="A241">
            <v>1.7</v>
          </cell>
          <cell r="C241" t="str">
            <v>M65</v>
          </cell>
          <cell r="D241">
            <v>18</v>
          </cell>
          <cell r="E241" t="str">
            <v>Curva PVC 1/2"</v>
          </cell>
          <cell r="F241" t="str">
            <v>UND</v>
          </cell>
          <cell r="G241">
            <v>2</v>
          </cell>
          <cell r="H241">
            <v>2057</v>
          </cell>
          <cell r="I241">
            <v>1728.5714285714287</v>
          </cell>
          <cell r="J241">
            <v>328.42857142857133</v>
          </cell>
          <cell r="K241">
            <v>4114</v>
          </cell>
        </row>
        <row r="242">
          <cell r="A242">
            <v>1.7</v>
          </cell>
          <cell r="C242" t="str">
            <v>M65-1</v>
          </cell>
          <cell r="D242">
            <v>19</v>
          </cell>
          <cell r="E242" t="str">
            <v>Adaptador de tuberia pvc 3/4</v>
          </cell>
          <cell r="F242" t="str">
            <v>UND</v>
          </cell>
          <cell r="G242">
            <v>6</v>
          </cell>
          <cell r="H242">
            <v>3600</v>
          </cell>
          <cell r="I242">
            <v>3025.2100840336134</v>
          </cell>
          <cell r="J242">
            <v>574.78991596638662</v>
          </cell>
          <cell r="K242">
            <v>21600</v>
          </cell>
        </row>
        <row r="243">
          <cell r="A243">
            <v>1.7</v>
          </cell>
          <cell r="C243" t="str">
            <v>MS</v>
          </cell>
          <cell r="E243" t="str">
            <v>SUBTOTAL MATERIALES</v>
          </cell>
          <cell r="K243">
            <v>2191010</v>
          </cell>
        </row>
        <row r="244">
          <cell r="A244">
            <v>1.7</v>
          </cell>
          <cell r="C244" t="str">
            <v>EYH</v>
          </cell>
          <cell r="D244" t="str">
            <v>EQUIPOS Y HERRAMIENTAS</v>
          </cell>
        </row>
        <row r="245">
          <cell r="A245">
            <v>1.7</v>
          </cell>
          <cell r="C245" t="str">
            <v>DEYH</v>
          </cell>
          <cell r="D245" t="str">
            <v>ÍTEM</v>
          </cell>
          <cell r="E245" t="str">
            <v>DESCRIPCIÓN EQUIPOS y HERRAMIENTAS</v>
          </cell>
          <cell r="F245" t="str">
            <v>UNID.</v>
          </cell>
          <cell r="G245" t="str">
            <v>CANT.</v>
          </cell>
          <cell r="H245" t="str">
            <v>Tarifa/día</v>
          </cell>
          <cell r="I245" t="str">
            <v>Rendimiento</v>
          </cell>
          <cell r="J245" t="str">
            <v>VR. ÍTEM</v>
          </cell>
          <cell r="K245" t="str">
            <v>VR. PARCIAL</v>
          </cell>
        </row>
        <row r="246">
          <cell r="A246">
            <v>1.7</v>
          </cell>
          <cell r="C246" t="str">
            <v>EYH1</v>
          </cell>
          <cell r="D246">
            <v>1</v>
          </cell>
          <cell r="E246" t="str">
            <v>Herramienta menor</v>
          </cell>
          <cell r="F246" t="str">
            <v>UND</v>
          </cell>
          <cell r="G246">
            <v>1</v>
          </cell>
          <cell r="H246">
            <v>27908</v>
          </cell>
          <cell r="I246">
            <v>0.5</v>
          </cell>
          <cell r="J246">
            <v>13954</v>
          </cell>
          <cell r="K246">
            <v>13954</v>
          </cell>
        </row>
        <row r="247">
          <cell r="A247">
            <v>1.7</v>
          </cell>
        </row>
        <row r="248">
          <cell r="A248">
            <v>1.7</v>
          </cell>
          <cell r="C248" t="str">
            <v>EYHS</v>
          </cell>
          <cell r="E248" t="str">
            <v>SUBTOTAL EQUIPOS Y HERRAMIENTAS</v>
          </cell>
          <cell r="K248">
            <v>13954</v>
          </cell>
        </row>
        <row r="249">
          <cell r="A249">
            <v>1.7</v>
          </cell>
          <cell r="C249" t="str">
            <v>T</v>
          </cell>
          <cell r="D249" t="str">
            <v>TRANSPORTES</v>
          </cell>
        </row>
        <row r="250">
          <cell r="A250">
            <v>1.7</v>
          </cell>
          <cell r="C250" t="str">
            <v>DT</v>
          </cell>
          <cell r="D250" t="str">
            <v>ÍTEM</v>
          </cell>
          <cell r="E250" t="str">
            <v>DESCRIPCIÓN TRANSPORTES</v>
          </cell>
          <cell r="F250" t="str">
            <v>UNID.</v>
          </cell>
          <cell r="G250" t="str">
            <v>PESO</v>
          </cell>
          <cell r="H250" t="str">
            <v>TARIFA/Kg</v>
          </cell>
          <cell r="J250" t="str">
            <v>AJUSTE / VOLUMEN</v>
          </cell>
          <cell r="K250" t="str">
            <v>VR. PARCIAL</v>
          </cell>
        </row>
        <row r="251">
          <cell r="A251">
            <v>1.7</v>
          </cell>
          <cell r="C251" t="str">
            <v>T1</v>
          </cell>
          <cell r="D251">
            <v>1</v>
          </cell>
          <cell r="E251" t="str">
            <v>Transporte terrestre Bogotá - Villa Garzón incluye cargue en Bogota</v>
          </cell>
          <cell r="F251" t="str">
            <v>KG</v>
          </cell>
          <cell r="G251">
            <v>65</v>
          </cell>
          <cell r="H251">
            <v>1041</v>
          </cell>
          <cell r="J251">
            <v>1</v>
          </cell>
          <cell r="K251">
            <v>67665</v>
          </cell>
        </row>
        <row r="252">
          <cell r="A252">
            <v>1.7</v>
          </cell>
          <cell r="C252" t="str">
            <v>T2</v>
          </cell>
          <cell r="D252">
            <v>2</v>
          </cell>
          <cell r="E252" t="str">
            <v>Transporte (Terrestre) Villagarzón - Cabecera Veredas Beneficiarias, incluye cargue y descargue de materiales.</v>
          </cell>
          <cell r="F252" t="str">
            <v>KG</v>
          </cell>
          <cell r="G252">
            <v>65</v>
          </cell>
          <cell r="H252">
            <v>1100</v>
          </cell>
          <cell r="J252">
            <v>1</v>
          </cell>
          <cell r="K252">
            <v>71500</v>
          </cell>
        </row>
        <row r="253">
          <cell r="A253">
            <v>1.7</v>
          </cell>
          <cell r="C253" t="str">
            <v>T3</v>
          </cell>
          <cell r="D253">
            <v>3</v>
          </cell>
          <cell r="E253" t="str">
            <v>Transporte (Mular - Fluvial)cabeceras  - Veredas Beneficiarias</v>
          </cell>
          <cell r="F253" t="str">
            <v>KG</v>
          </cell>
          <cell r="G253">
            <v>65</v>
          </cell>
          <cell r="H253">
            <v>1400</v>
          </cell>
          <cell r="J253">
            <v>1</v>
          </cell>
          <cell r="K253">
            <v>91000</v>
          </cell>
        </row>
        <row r="254">
          <cell r="A254">
            <v>1.7</v>
          </cell>
        </row>
        <row r="255">
          <cell r="A255">
            <v>1.7</v>
          </cell>
          <cell r="C255" t="str">
            <v>TS</v>
          </cell>
          <cell r="E255" t="str">
            <v>SUBTOTAL TRANSPORTES</v>
          </cell>
          <cell r="K255">
            <v>230165</v>
          </cell>
        </row>
        <row r="256">
          <cell r="A256">
            <v>1.7</v>
          </cell>
          <cell r="C256" t="str">
            <v>MO</v>
          </cell>
          <cell r="D256" t="str">
            <v>MANO DE OBRA</v>
          </cell>
        </row>
        <row r="257">
          <cell r="A257">
            <v>1.7</v>
          </cell>
          <cell r="C257" t="str">
            <v>DMO</v>
          </cell>
          <cell r="D257" t="str">
            <v>ÍTEM</v>
          </cell>
          <cell r="E257" t="str">
            <v>DESCRIPCIÓN MANO DE OBRA</v>
          </cell>
          <cell r="F257" t="str">
            <v>Jornal</v>
          </cell>
          <cell r="G257" t="str">
            <v>Fac. Prest.</v>
          </cell>
          <cell r="H257" t="str">
            <v>RENDIM.</v>
          </cell>
          <cell r="J257" t="str">
            <v>VR. ÍTEM</v>
          </cell>
          <cell r="K257" t="str">
            <v>VR. PARCIAL</v>
          </cell>
        </row>
        <row r="258">
          <cell r="A258">
            <v>1.7</v>
          </cell>
          <cell r="C258" t="str">
            <v>MO1</v>
          </cell>
          <cell r="D258">
            <v>1</v>
          </cell>
          <cell r="E258" t="str">
            <v>Capataz</v>
          </cell>
          <cell r="F258">
            <v>1</v>
          </cell>
          <cell r="G258">
            <v>1.75</v>
          </cell>
          <cell r="H258">
            <v>0.5</v>
          </cell>
          <cell r="J258">
            <v>125000</v>
          </cell>
          <cell r="K258">
            <v>109375</v>
          </cell>
        </row>
        <row r="259">
          <cell r="A259">
            <v>1.7</v>
          </cell>
          <cell r="C259" t="str">
            <v>MO2</v>
          </cell>
          <cell r="D259">
            <v>2</v>
          </cell>
          <cell r="E259" t="str">
            <v>Electricista</v>
          </cell>
          <cell r="F259">
            <v>1</v>
          </cell>
          <cell r="G259">
            <v>1.75</v>
          </cell>
          <cell r="H259">
            <v>0.5</v>
          </cell>
          <cell r="J259">
            <v>90000</v>
          </cell>
          <cell r="K259">
            <v>78750</v>
          </cell>
        </row>
        <row r="260">
          <cell r="A260">
            <v>1.7</v>
          </cell>
        </row>
        <row r="261">
          <cell r="A261">
            <v>1.7</v>
          </cell>
          <cell r="C261" t="str">
            <v>MOS</v>
          </cell>
          <cell r="E261" t="str">
            <v>SUBTOTAL MANO DE OBRA</v>
          </cell>
          <cell r="K261">
            <v>188125</v>
          </cell>
        </row>
        <row r="262">
          <cell r="A262">
            <v>1.7</v>
          </cell>
          <cell r="D262">
            <v>1.7</v>
          </cell>
          <cell r="E262" t="str">
            <v>VALOR TOTAL UNITARIO ÍTEM 1,7</v>
          </cell>
          <cell r="K262">
            <v>2623254</v>
          </cell>
        </row>
        <row r="266">
          <cell r="A266">
            <v>2.1</v>
          </cell>
          <cell r="E266" t="str">
            <v>Medidor prepago monofásico con sistema de gestión de recaudo con comunicación off line, Alambrado tipo riel DIN 120V-220V 5A (80A) (Unidad de Control de Medición+ Control de interface de usuario)</v>
          </cell>
          <cell r="J266" t="str">
            <v>UNIDAD</v>
          </cell>
          <cell r="K266" t="str">
            <v>UN</v>
          </cell>
        </row>
        <row r="267">
          <cell r="A267">
            <v>2.1</v>
          </cell>
          <cell r="C267" t="str">
            <v>M</v>
          </cell>
          <cell r="D267" t="str">
            <v>MATERIALES</v>
          </cell>
        </row>
        <row r="268">
          <cell r="A268">
            <v>2.1</v>
          </cell>
          <cell r="C268" t="str">
            <v>DM</v>
          </cell>
          <cell r="D268" t="str">
            <v>ÍTEM</v>
          </cell>
          <cell r="E268" t="str">
            <v>DESCRIPCIÓN DE MATERIALES</v>
          </cell>
          <cell r="F268" t="str">
            <v>UNID.</v>
          </cell>
          <cell r="G268" t="str">
            <v>CANT.</v>
          </cell>
          <cell r="H268" t="str">
            <v>VR. UNIT.  + IVA</v>
          </cell>
          <cell r="I268" t="str">
            <v>VALOR ANTES DE IVA</v>
          </cell>
          <cell r="J268" t="str">
            <v>VALOR IVA</v>
          </cell>
          <cell r="K268" t="str">
            <v>VR. PARCIAL</v>
          </cell>
        </row>
        <row r="269">
          <cell r="A269">
            <v>2.1</v>
          </cell>
          <cell r="C269" t="str">
            <v>M66</v>
          </cell>
          <cell r="D269">
            <v>1</v>
          </cell>
          <cell r="E269" t="str">
            <v>Medidor prepago monofásico bifilar bicuerpo alambrado tipo riel DIN 120V-220V 5A (80A) (Unidad de Control de Medición+ Control de interface de usuario)</v>
          </cell>
          <cell r="F269" t="str">
            <v>UND</v>
          </cell>
          <cell r="G269">
            <v>1</v>
          </cell>
          <cell r="H269">
            <v>450000</v>
          </cell>
          <cell r="I269">
            <v>450000</v>
          </cell>
          <cell r="J269">
            <v>0</v>
          </cell>
          <cell r="K269">
            <v>450000</v>
          </cell>
        </row>
        <row r="270">
          <cell r="A270">
            <v>2.1</v>
          </cell>
          <cell r="C270" t="str">
            <v>M67</v>
          </cell>
          <cell r="D270">
            <v>2</v>
          </cell>
          <cell r="E270" t="str">
            <v>Plataforma digital para registro y facturación de recaudo centralizado</v>
          </cell>
          <cell r="F270" t="str">
            <v>UND</v>
          </cell>
          <cell r="G270">
            <v>3.4129692832764505E-3</v>
          </cell>
          <cell r="H270">
            <v>10000000</v>
          </cell>
          <cell r="I270">
            <v>10000000</v>
          </cell>
          <cell r="J270">
            <v>0</v>
          </cell>
          <cell r="K270">
            <v>34129.692832764507</v>
          </cell>
        </row>
        <row r="271">
          <cell r="A271">
            <v>2.1</v>
          </cell>
          <cell r="C271" t="str">
            <v>M68</v>
          </cell>
          <cell r="D271">
            <v>3</v>
          </cell>
          <cell r="E271" t="str">
            <v>Terminal (Datáfono) portátil con comunacion GPRS, Ethernet, WiFi y Línea telefónica, con lector interno de Código de Barras y tarjeta RFID</v>
          </cell>
          <cell r="F271" t="str">
            <v>UND</v>
          </cell>
          <cell r="G271">
            <v>6.8259385665529011E-3</v>
          </cell>
          <cell r="H271">
            <v>399000</v>
          </cell>
          <cell r="I271">
            <v>399000</v>
          </cell>
          <cell r="J271">
            <v>0</v>
          </cell>
          <cell r="K271">
            <v>2723.5494880546075</v>
          </cell>
        </row>
        <row r="272">
          <cell r="A272">
            <v>2.1</v>
          </cell>
          <cell r="C272" t="str">
            <v>M69</v>
          </cell>
          <cell r="D272">
            <v>4</v>
          </cell>
          <cell r="E272" t="str">
            <v>Software de datáfonos para punto de venta</v>
          </cell>
          <cell r="F272" t="str">
            <v>UND</v>
          </cell>
          <cell r="G272">
            <v>3.4129692832764505E-3</v>
          </cell>
          <cell r="H272">
            <v>4456467</v>
          </cell>
          <cell r="I272">
            <v>4456467</v>
          </cell>
          <cell r="J272">
            <v>0</v>
          </cell>
          <cell r="K272">
            <v>15209.784982935154</v>
          </cell>
        </row>
        <row r="273">
          <cell r="A273">
            <v>2.1</v>
          </cell>
          <cell r="C273" t="str">
            <v>M70</v>
          </cell>
          <cell r="D273">
            <v>5</v>
          </cell>
          <cell r="E273" t="str">
            <v>Servidor para sistema de medición centralizado (DD 1TB con 500 GB Libres, 8GB RAM, Procesador Core i5 o similar, Tarjeta de Red de 100Mb, Lector de DVD, 4 puertos USB, Puerto Serial RS232 de 115 Mbps, Pantalla, Teclado, Mouse)</v>
          </cell>
          <cell r="F273" t="str">
            <v>UND</v>
          </cell>
          <cell r="G273">
            <v>3.4129692832764505E-3</v>
          </cell>
          <cell r="H273">
            <v>14000000</v>
          </cell>
          <cell r="I273">
            <v>14000000</v>
          </cell>
          <cell r="J273">
            <v>0</v>
          </cell>
          <cell r="K273">
            <v>47781.569965870309</v>
          </cell>
        </row>
        <row r="274">
          <cell r="A274">
            <v>2.1</v>
          </cell>
          <cell r="C274" t="str">
            <v>M71</v>
          </cell>
          <cell r="D274">
            <v>6</v>
          </cell>
          <cell r="E274" t="str">
            <v>UPS 2200 VA</v>
          </cell>
          <cell r="F274" t="str">
            <v>UND</v>
          </cell>
          <cell r="G274">
            <v>3.4129692832764505E-3</v>
          </cell>
          <cell r="H274">
            <v>2095164</v>
          </cell>
          <cell r="I274">
            <v>2095164</v>
          </cell>
          <cell r="J274">
            <v>0</v>
          </cell>
          <cell r="K274">
            <v>7150.7303754266213</v>
          </cell>
        </row>
        <row r="275">
          <cell r="A275">
            <v>2.1</v>
          </cell>
          <cell r="C275" t="str">
            <v>M72</v>
          </cell>
          <cell r="D275">
            <v>7</v>
          </cell>
          <cell r="E275" t="str">
            <v>Caja policarbonato para contador monofásico con Riel DIN</v>
          </cell>
          <cell r="F275" t="str">
            <v>UND</v>
          </cell>
          <cell r="G275">
            <v>1</v>
          </cell>
          <cell r="H275">
            <v>60000</v>
          </cell>
          <cell r="I275">
            <v>50420.168067226892</v>
          </cell>
          <cell r="J275">
            <v>9579.8319327731078</v>
          </cell>
          <cell r="K275">
            <v>60000</v>
          </cell>
        </row>
        <row r="276">
          <cell r="A276">
            <v>2.1</v>
          </cell>
          <cell r="C276" t="str">
            <v>M73</v>
          </cell>
          <cell r="D276">
            <v>8</v>
          </cell>
          <cell r="E276" t="str">
            <v xml:space="preserve">Minibreaker Termomagnético Monopolar 1x20A - 6kA para Riel </v>
          </cell>
          <cell r="F276" t="str">
            <v>UND</v>
          </cell>
          <cell r="G276">
            <v>1</v>
          </cell>
          <cell r="H276">
            <v>35000</v>
          </cell>
          <cell r="I276">
            <v>29411.764705882353</v>
          </cell>
          <cell r="J276">
            <v>5588.2352941176468</v>
          </cell>
          <cell r="K276">
            <v>35000</v>
          </cell>
        </row>
        <row r="277">
          <cell r="A277">
            <v>2.1</v>
          </cell>
          <cell r="C277" t="str">
            <v>M73a</v>
          </cell>
          <cell r="D277">
            <v>9</v>
          </cell>
          <cell r="E277" t="str">
            <v>Datasol DC Wifi (inlcuye 2 tarjetas Mifare)</v>
          </cell>
          <cell r="F277" t="str">
            <v>UND</v>
          </cell>
          <cell r="G277">
            <v>1</v>
          </cell>
          <cell r="H277">
            <v>451070</v>
          </cell>
          <cell r="I277">
            <v>379050.42016806727</v>
          </cell>
          <cell r="J277">
            <v>72019.57983193273</v>
          </cell>
          <cell r="K277">
            <v>451070</v>
          </cell>
        </row>
        <row r="278">
          <cell r="A278">
            <v>2.1</v>
          </cell>
          <cell r="C278" t="str">
            <v>M73b</v>
          </cell>
          <cell r="D278">
            <v>10</v>
          </cell>
          <cell r="E278" t="str">
            <v>Aplicativo servidor de captura datalogger</v>
          </cell>
          <cell r="F278" t="str">
            <v>UND</v>
          </cell>
          <cell r="G278">
            <v>3.4129692832764505E-3</v>
          </cell>
          <cell r="H278">
            <v>10000000</v>
          </cell>
          <cell r="I278">
            <v>8403361.3445378151</v>
          </cell>
          <cell r="J278">
            <v>1596638.6554621849</v>
          </cell>
          <cell r="K278">
            <v>34129.692832764507</v>
          </cell>
        </row>
        <row r="279">
          <cell r="A279">
            <v>2.1</v>
          </cell>
          <cell r="C279" t="str">
            <v>M73c</v>
          </cell>
          <cell r="D279">
            <v>11</v>
          </cell>
          <cell r="E279" t="str">
            <v>App Software Android Lectura información medidores (Hasta 4 Dispositivos)</v>
          </cell>
          <cell r="F279" t="str">
            <v>UND</v>
          </cell>
          <cell r="G279">
            <v>3.4129692832764505E-3</v>
          </cell>
          <cell r="H279">
            <v>10000000</v>
          </cell>
          <cell r="I279">
            <v>8403361.3445378151</v>
          </cell>
          <cell r="J279">
            <v>1596638.6554621849</v>
          </cell>
          <cell r="K279">
            <v>34129.692832764507</v>
          </cell>
        </row>
        <row r="280">
          <cell r="A280">
            <v>2.1</v>
          </cell>
          <cell r="C280" t="str">
            <v>M73d</v>
          </cell>
          <cell r="D280">
            <v>12</v>
          </cell>
          <cell r="E280" t="str">
            <v>Entrenamiento y puesta en marcha servidor de captura (Virtual).</v>
          </cell>
          <cell r="F280" t="str">
            <v>UND</v>
          </cell>
          <cell r="G280">
            <v>3.4129692832764505E-3</v>
          </cell>
          <cell r="H280">
            <v>2500000</v>
          </cell>
          <cell r="I280">
            <v>2100840.3361344538</v>
          </cell>
          <cell r="J280">
            <v>399159.66386554623</v>
          </cell>
          <cell r="K280">
            <v>8532.4232081911268</v>
          </cell>
        </row>
        <row r="281">
          <cell r="A281">
            <v>2.1</v>
          </cell>
          <cell r="C281" t="str">
            <v>MS</v>
          </cell>
          <cell r="E281" t="str">
            <v>SUBTOTAL MATERIALES</v>
          </cell>
          <cell r="K281">
            <v>1179857.1365187713</v>
          </cell>
        </row>
        <row r="282">
          <cell r="A282">
            <v>2.1</v>
          </cell>
          <cell r="C282" t="str">
            <v>EYH</v>
          </cell>
          <cell r="D282" t="str">
            <v>EQUIPOS Y HERRAMIENTAS</v>
          </cell>
        </row>
        <row r="283">
          <cell r="A283">
            <v>2.1</v>
          </cell>
          <cell r="C283" t="str">
            <v>DEYH</v>
          </cell>
          <cell r="D283" t="str">
            <v>ÍTEM</v>
          </cell>
          <cell r="E283" t="str">
            <v>DESCRIPCIÓN EQUIPOS y HERRAMIENTAS</v>
          </cell>
          <cell r="F283" t="str">
            <v>UNID.</v>
          </cell>
          <cell r="G283" t="str">
            <v>CANT.</v>
          </cell>
          <cell r="H283" t="str">
            <v>Tarifa/día</v>
          </cell>
          <cell r="I283" t="str">
            <v>Rendimiento</v>
          </cell>
          <cell r="J283" t="str">
            <v>VR. ÍTEM</v>
          </cell>
          <cell r="K283" t="str">
            <v>VR. PARCIAL</v>
          </cell>
        </row>
        <row r="284">
          <cell r="A284">
            <v>2.1</v>
          </cell>
          <cell r="C284" t="str">
            <v>EYH1</v>
          </cell>
          <cell r="D284">
            <v>1</v>
          </cell>
          <cell r="E284" t="str">
            <v>Herramienta menor</v>
          </cell>
          <cell r="F284" t="str">
            <v>UND</v>
          </cell>
          <cell r="G284">
            <v>1</v>
          </cell>
          <cell r="H284">
            <v>27908</v>
          </cell>
          <cell r="I284">
            <v>0.13</v>
          </cell>
          <cell r="J284">
            <v>3628.04</v>
          </cell>
          <cell r="K284">
            <v>3628.04</v>
          </cell>
        </row>
        <row r="285">
          <cell r="A285">
            <v>2.1</v>
          </cell>
          <cell r="C285" t="str">
            <v>EYHS</v>
          </cell>
          <cell r="E285" t="str">
            <v>SUBTOTAL EQUIPOS Y HERRAMIENTAS</v>
          </cell>
          <cell r="K285">
            <v>3628.04</v>
          </cell>
        </row>
        <row r="286">
          <cell r="A286">
            <v>2.1</v>
          </cell>
          <cell r="C286" t="str">
            <v>T</v>
          </cell>
          <cell r="D286" t="str">
            <v>TRANSPORTES</v>
          </cell>
        </row>
        <row r="287">
          <cell r="A287">
            <v>2.1</v>
          </cell>
          <cell r="C287" t="str">
            <v>DT</v>
          </cell>
          <cell r="D287" t="str">
            <v>ÍTEM</v>
          </cell>
          <cell r="E287" t="str">
            <v>DESCRIPCIÓN TRANSPORTES</v>
          </cell>
          <cell r="F287" t="str">
            <v>UNID.</v>
          </cell>
          <cell r="G287" t="str">
            <v>PESO</v>
          </cell>
          <cell r="H287" t="str">
            <v>TARIFA/Kg</v>
          </cell>
          <cell r="J287" t="str">
            <v>AJUSTE / VOLUMEN</v>
          </cell>
          <cell r="K287" t="str">
            <v>VR. PARCIAL</v>
          </cell>
        </row>
        <row r="288">
          <cell r="A288">
            <v>2.1</v>
          </cell>
          <cell r="C288" t="str">
            <v>T1</v>
          </cell>
          <cell r="D288">
            <v>1</v>
          </cell>
          <cell r="E288" t="str">
            <v>Transporte terrestre Bogotá - Villa Garzón incluye cargue en Bogota</v>
          </cell>
          <cell r="F288" t="str">
            <v>KG</v>
          </cell>
          <cell r="G288">
            <v>65</v>
          </cell>
          <cell r="H288">
            <v>1041</v>
          </cell>
          <cell r="J288">
            <v>1.2</v>
          </cell>
          <cell r="K288">
            <v>81198</v>
          </cell>
        </row>
        <row r="289">
          <cell r="A289">
            <v>2.1</v>
          </cell>
          <cell r="C289" t="str">
            <v>T2</v>
          </cell>
          <cell r="D289">
            <v>2</v>
          </cell>
          <cell r="E289" t="str">
            <v>Transporte (Terrestre) Villagarzón - Cabecera Veredas Beneficiarias, incluye cargue y descargue de materiales.</v>
          </cell>
          <cell r="F289" t="str">
            <v>KG</v>
          </cell>
          <cell r="G289">
            <v>65</v>
          </cell>
          <cell r="H289">
            <v>1100</v>
          </cell>
          <cell r="J289">
            <v>1.2</v>
          </cell>
          <cell r="K289">
            <v>85800</v>
          </cell>
        </row>
        <row r="290">
          <cell r="A290">
            <v>2.1</v>
          </cell>
          <cell r="C290" t="str">
            <v>T3</v>
          </cell>
          <cell r="D290">
            <v>3</v>
          </cell>
          <cell r="E290" t="str">
            <v>Transporte (Mular - Fluvial)cabeceras  - Veredas Beneficiarias</v>
          </cell>
          <cell r="F290" t="str">
            <v>KG</v>
          </cell>
          <cell r="G290">
            <v>65</v>
          </cell>
          <cell r="H290">
            <v>1400</v>
          </cell>
          <cell r="J290">
            <v>1.2</v>
          </cell>
          <cell r="K290">
            <v>109200</v>
          </cell>
        </row>
        <row r="291">
          <cell r="A291">
            <v>2.1</v>
          </cell>
        </row>
        <row r="292">
          <cell r="A292">
            <v>2.1</v>
          </cell>
          <cell r="C292" t="str">
            <v>TS</v>
          </cell>
          <cell r="E292" t="str">
            <v>SUBTOTAL TRANSPORTES</v>
          </cell>
          <cell r="K292">
            <v>276198</v>
          </cell>
        </row>
        <row r="293">
          <cell r="A293">
            <v>2.1</v>
          </cell>
          <cell r="C293" t="str">
            <v>MO</v>
          </cell>
          <cell r="D293" t="str">
            <v>MANO DE OBRA</v>
          </cell>
        </row>
        <row r="294">
          <cell r="A294">
            <v>2.1</v>
          </cell>
          <cell r="C294" t="str">
            <v>DMO</v>
          </cell>
          <cell r="D294" t="str">
            <v>ÍTEM</v>
          </cell>
          <cell r="E294" t="str">
            <v>DESCRIPCIÓN MANO DE OBRA</v>
          </cell>
          <cell r="F294" t="str">
            <v>Jornal</v>
          </cell>
          <cell r="G294" t="str">
            <v>Fac. Prest.</v>
          </cell>
          <cell r="H294" t="str">
            <v>RENDIM.</v>
          </cell>
          <cell r="J294" t="str">
            <v>VR. ÍTEM</v>
          </cell>
          <cell r="K294" t="str">
            <v>VR. PARCIAL</v>
          </cell>
        </row>
        <row r="295">
          <cell r="A295">
            <v>2.1</v>
          </cell>
          <cell r="C295" t="str">
            <v>MO1</v>
          </cell>
          <cell r="D295">
            <v>1</v>
          </cell>
          <cell r="E295" t="str">
            <v>Capataz</v>
          </cell>
          <cell r="F295">
            <v>1</v>
          </cell>
          <cell r="G295">
            <v>1.75</v>
          </cell>
          <cell r="H295">
            <v>0.125</v>
          </cell>
          <cell r="J295">
            <v>125000</v>
          </cell>
          <cell r="K295">
            <v>27343.75</v>
          </cell>
        </row>
        <row r="296">
          <cell r="A296">
            <v>2.1</v>
          </cell>
          <cell r="C296" t="str">
            <v>MO2</v>
          </cell>
          <cell r="D296">
            <v>2</v>
          </cell>
          <cell r="E296" t="str">
            <v>Electricista</v>
          </cell>
          <cell r="F296">
            <v>2</v>
          </cell>
          <cell r="G296">
            <v>1.75</v>
          </cell>
          <cell r="H296">
            <v>0.125</v>
          </cell>
          <cell r="J296">
            <v>90000</v>
          </cell>
          <cell r="K296">
            <v>39375</v>
          </cell>
        </row>
        <row r="297">
          <cell r="A297">
            <v>2.1</v>
          </cell>
        </row>
        <row r="298">
          <cell r="A298">
            <v>2.1</v>
          </cell>
        </row>
        <row r="299">
          <cell r="A299">
            <v>2.1</v>
          </cell>
          <cell r="C299" t="str">
            <v>MOS</v>
          </cell>
          <cell r="E299" t="str">
            <v>SUBTOTAL MANO DE OBRA</v>
          </cell>
          <cell r="K299">
            <v>66718.75</v>
          </cell>
        </row>
        <row r="300">
          <cell r="A300">
            <v>2.1</v>
          </cell>
          <cell r="D300">
            <v>2.1</v>
          </cell>
          <cell r="E300" t="str">
            <v>VALOR TOTAL UNITARIO ÍTEM 1,8</v>
          </cell>
          <cell r="K300">
            <v>1526401.9265187713</v>
          </cell>
        </row>
        <row r="305">
          <cell r="A305">
            <v>2.2000000000000002</v>
          </cell>
          <cell r="E305" t="str">
            <v xml:space="preserve">Sistema de puesta a tierra  con varilla de cobre 2,4m x 5/8" tratamiento de suelos </v>
          </cell>
          <cell r="J305" t="str">
            <v>UNIDAD</v>
          </cell>
          <cell r="K305" t="str">
            <v>UN</v>
          </cell>
        </row>
        <row r="306">
          <cell r="A306">
            <v>2.2000000000000002</v>
          </cell>
          <cell r="C306" t="str">
            <v>M</v>
          </cell>
          <cell r="D306" t="str">
            <v>MATERIALES</v>
          </cell>
        </row>
        <row r="307">
          <cell r="A307">
            <v>2.2000000000000002</v>
          </cell>
          <cell r="C307" t="str">
            <v>DM</v>
          </cell>
          <cell r="D307" t="str">
            <v>ÍTEM</v>
          </cell>
          <cell r="E307" t="str">
            <v>DESCRIPCIÓN DE MATERIALES</v>
          </cell>
          <cell r="F307" t="str">
            <v>UNID.</v>
          </cell>
          <cell r="G307" t="str">
            <v>CANT.</v>
          </cell>
          <cell r="H307" t="str">
            <v>VR. UNIT.  + IVA</v>
          </cell>
          <cell r="I307" t="str">
            <v>VALOR ANTES DE IVA</v>
          </cell>
          <cell r="J307" t="str">
            <v>VALOR IVA</v>
          </cell>
          <cell r="K307" t="str">
            <v>VR. PARCIAL</v>
          </cell>
        </row>
        <row r="308">
          <cell r="A308">
            <v>2.2000000000000002</v>
          </cell>
          <cell r="C308" t="str">
            <v>M74</v>
          </cell>
          <cell r="D308">
            <v>1</v>
          </cell>
          <cell r="E308" t="str">
            <v>Varilla maciza de cobre de 5/8" x 2,4 mt</v>
          </cell>
          <cell r="F308" t="str">
            <v>UND</v>
          </cell>
          <cell r="G308">
            <v>1</v>
          </cell>
          <cell r="H308">
            <v>292126</v>
          </cell>
          <cell r="I308">
            <v>245484.03361344538</v>
          </cell>
          <cell r="J308">
            <v>46641.966386554617</v>
          </cell>
          <cell r="K308">
            <v>292126</v>
          </cell>
        </row>
        <row r="309">
          <cell r="A309">
            <v>2.2000000000000002</v>
          </cell>
          <cell r="C309" t="str">
            <v>M75</v>
          </cell>
          <cell r="D309">
            <v>2</v>
          </cell>
          <cell r="E309" t="str">
            <v>Cable de cobre desnudo No. 8 AWG</v>
          </cell>
          <cell r="F309" t="str">
            <v>ML</v>
          </cell>
          <cell r="G309">
            <v>4</v>
          </cell>
          <cell r="H309">
            <v>5900</v>
          </cell>
          <cell r="I309">
            <v>4957.9831932773113</v>
          </cell>
          <cell r="J309">
            <v>942.01680672268867</v>
          </cell>
          <cell r="K309">
            <v>23600</v>
          </cell>
        </row>
        <row r="310">
          <cell r="A310">
            <v>2.2000000000000002</v>
          </cell>
          <cell r="C310" t="str">
            <v>M76</v>
          </cell>
          <cell r="D310">
            <v>3</v>
          </cell>
          <cell r="E310" t="str">
            <v>Perno de Unión Cable 8 AWG-Varilla 5/8"</v>
          </cell>
          <cell r="F310" t="str">
            <v>UND</v>
          </cell>
          <cell r="G310">
            <v>1</v>
          </cell>
          <cell r="H310">
            <v>8910</v>
          </cell>
          <cell r="I310">
            <v>7487.3949579831933</v>
          </cell>
          <cell r="J310">
            <v>1422.6050420168067</v>
          </cell>
          <cell r="K310">
            <v>8910</v>
          </cell>
        </row>
        <row r="311">
          <cell r="A311">
            <v>2.2000000000000002</v>
          </cell>
          <cell r="C311" t="str">
            <v>M77</v>
          </cell>
          <cell r="D311">
            <v>4</v>
          </cell>
          <cell r="E311" t="str">
            <v>Punto de registro SPT en concreto medida interior 30x30 cm con tapa</v>
          </cell>
          <cell r="F311" t="str">
            <v>UND</v>
          </cell>
          <cell r="G311">
            <v>1</v>
          </cell>
          <cell r="H311">
            <v>132800</v>
          </cell>
          <cell r="I311">
            <v>111596.63865546219</v>
          </cell>
          <cell r="J311">
            <v>21203.361344537814</v>
          </cell>
          <cell r="K311">
            <v>132800</v>
          </cell>
        </row>
        <row r="312">
          <cell r="A312">
            <v>2.2000000000000002</v>
          </cell>
          <cell r="C312" t="str">
            <v>M78</v>
          </cell>
          <cell r="D312">
            <v>5</v>
          </cell>
          <cell r="E312" t="str">
            <v>Terminal estañada #8</v>
          </cell>
          <cell r="F312" t="str">
            <v>UND</v>
          </cell>
          <cell r="G312">
            <v>2</v>
          </cell>
          <cell r="H312">
            <v>3520</v>
          </cell>
          <cell r="I312">
            <v>2957.9831932773109</v>
          </cell>
          <cell r="J312">
            <v>562.01680672268913</v>
          </cell>
          <cell r="K312">
            <v>7040</v>
          </cell>
        </row>
        <row r="313">
          <cell r="A313">
            <v>2.2000000000000002</v>
          </cell>
          <cell r="C313" t="str">
            <v>M79</v>
          </cell>
          <cell r="D313">
            <v>6</v>
          </cell>
          <cell r="E313" t="str">
            <v>Curva PVC 1"</v>
          </cell>
          <cell r="F313" t="str">
            <v>UND</v>
          </cell>
          <cell r="G313">
            <v>1</v>
          </cell>
          <cell r="H313">
            <v>2057</v>
          </cell>
          <cell r="I313">
            <v>1728.5714285714287</v>
          </cell>
          <cell r="J313">
            <v>328.42857142857133</v>
          </cell>
          <cell r="K313">
            <v>2057</v>
          </cell>
        </row>
        <row r="314">
          <cell r="A314">
            <v>2.2000000000000002</v>
          </cell>
          <cell r="C314" t="str">
            <v>M80</v>
          </cell>
          <cell r="D314">
            <v>7</v>
          </cell>
          <cell r="E314" t="str">
            <v>Tuberia PVC 1"</v>
          </cell>
          <cell r="F314" t="str">
            <v>ML</v>
          </cell>
          <cell r="G314">
            <v>1</v>
          </cell>
          <cell r="H314">
            <v>5005</v>
          </cell>
          <cell r="I314">
            <v>4205.8823529411766</v>
          </cell>
          <cell r="J314">
            <v>799.11764705882342</v>
          </cell>
          <cell r="K314">
            <v>5005</v>
          </cell>
        </row>
        <row r="315">
          <cell r="A315">
            <v>2.2000000000000002</v>
          </cell>
          <cell r="C315" t="str">
            <v>MS</v>
          </cell>
          <cell r="E315" t="str">
            <v>SUBTOTAL MATERIALES</v>
          </cell>
          <cell r="K315">
            <v>471538</v>
          </cell>
        </row>
        <row r="316">
          <cell r="A316">
            <v>2.2000000000000002</v>
          </cell>
          <cell r="C316" t="str">
            <v>EYH</v>
          </cell>
          <cell r="D316" t="str">
            <v>EQUIPOS Y HERRAMIENTAS</v>
          </cell>
        </row>
        <row r="317">
          <cell r="A317">
            <v>2.2000000000000002</v>
          </cell>
          <cell r="C317" t="str">
            <v>DEYH</v>
          </cell>
          <cell r="D317" t="str">
            <v>ÍTEM</v>
          </cell>
          <cell r="E317" t="str">
            <v>DESCRIPCIÓN EQUIPOS y HERRAMIENTAS</v>
          </cell>
          <cell r="F317" t="str">
            <v>UNID.</v>
          </cell>
          <cell r="G317" t="str">
            <v>CANT.</v>
          </cell>
          <cell r="H317" t="str">
            <v>Tarifa/día</v>
          </cell>
          <cell r="I317" t="str">
            <v>Rendimiento</v>
          </cell>
          <cell r="J317" t="str">
            <v>VR. ÍTEM</v>
          </cell>
          <cell r="K317" t="str">
            <v>VR. PARCIAL</v>
          </cell>
        </row>
        <row r="318">
          <cell r="A318">
            <v>2.2000000000000002</v>
          </cell>
          <cell r="C318" t="str">
            <v>EYH1</v>
          </cell>
          <cell r="D318">
            <v>1</v>
          </cell>
          <cell r="E318" t="str">
            <v>Herramienta menor</v>
          </cell>
          <cell r="F318" t="str">
            <v>UND</v>
          </cell>
          <cell r="G318">
            <v>1</v>
          </cell>
          <cell r="H318">
            <v>27908</v>
          </cell>
          <cell r="I318">
            <v>0.5</v>
          </cell>
          <cell r="J318">
            <v>13954</v>
          </cell>
          <cell r="K318">
            <v>13954</v>
          </cell>
        </row>
        <row r="319">
          <cell r="A319">
            <v>2.2000000000000002</v>
          </cell>
          <cell r="D319">
            <v>2</v>
          </cell>
        </row>
        <row r="320">
          <cell r="A320">
            <v>2.2000000000000002</v>
          </cell>
          <cell r="C320" t="str">
            <v>EYHS</v>
          </cell>
          <cell r="E320" t="str">
            <v>SUBTOTAL EQUIPOS Y HERRAMIENTAS</v>
          </cell>
          <cell r="K320">
            <v>13954</v>
          </cell>
        </row>
        <row r="321">
          <cell r="A321">
            <v>2.2000000000000002</v>
          </cell>
          <cell r="C321" t="str">
            <v>T</v>
          </cell>
          <cell r="D321" t="str">
            <v>TRANSPORTES</v>
          </cell>
        </row>
        <row r="322">
          <cell r="A322">
            <v>2.2000000000000002</v>
          </cell>
          <cell r="C322" t="str">
            <v>DT</v>
          </cell>
          <cell r="D322" t="str">
            <v>ÍTEM</v>
          </cell>
          <cell r="E322" t="str">
            <v>DESCRIPCIÓN TRANSPORTES</v>
          </cell>
          <cell r="F322" t="str">
            <v>UNID.</v>
          </cell>
          <cell r="G322" t="str">
            <v>PESO</v>
          </cell>
          <cell r="H322" t="str">
            <v>TARIFA/Kg</v>
          </cell>
          <cell r="J322" t="str">
            <v>AJUSTE / VOLUMEN</v>
          </cell>
          <cell r="K322" t="str">
            <v>VR. PARCIAL</v>
          </cell>
        </row>
        <row r="323">
          <cell r="A323">
            <v>2.2000000000000002</v>
          </cell>
          <cell r="C323" t="str">
            <v>T1</v>
          </cell>
          <cell r="D323">
            <v>1</v>
          </cell>
          <cell r="E323" t="str">
            <v>Transporte terrestre Bogotá - Villa Garzón incluye cargue en Bogota</v>
          </cell>
          <cell r="F323" t="str">
            <v>KG</v>
          </cell>
          <cell r="G323">
            <v>25</v>
          </cell>
          <cell r="H323">
            <v>1041</v>
          </cell>
          <cell r="J323">
            <v>1.5</v>
          </cell>
          <cell r="K323">
            <v>39037.5</v>
          </cell>
        </row>
        <row r="324">
          <cell r="A324">
            <v>2.2000000000000002</v>
          </cell>
          <cell r="C324" t="str">
            <v>T2</v>
          </cell>
          <cell r="D324">
            <v>2</v>
          </cell>
          <cell r="E324" t="str">
            <v>Transporte (Terrestre) Villagarzón - Cabecera Veredas Beneficiarias, incluye cargue y descargue de materiales.</v>
          </cell>
          <cell r="F324" t="str">
            <v>KG</v>
          </cell>
          <cell r="G324">
            <v>25</v>
          </cell>
          <cell r="H324">
            <v>1100</v>
          </cell>
          <cell r="J324">
            <v>1.5</v>
          </cell>
          <cell r="K324">
            <v>41250</v>
          </cell>
        </row>
        <row r="325">
          <cell r="A325">
            <v>2.2000000000000002</v>
          </cell>
          <cell r="C325" t="str">
            <v>T3</v>
          </cell>
          <cell r="D325">
            <v>3</v>
          </cell>
          <cell r="E325" t="str">
            <v>Transporte (Mular - Fluvial)cabeceras  - Veredas Beneficiarias</v>
          </cell>
          <cell r="F325" t="str">
            <v>KG</v>
          </cell>
          <cell r="G325">
            <v>25</v>
          </cell>
          <cell r="H325">
            <v>1400</v>
          </cell>
          <cell r="J325">
            <v>1.5</v>
          </cell>
          <cell r="K325">
            <v>52500</v>
          </cell>
        </row>
        <row r="326">
          <cell r="A326">
            <v>2.2000000000000002</v>
          </cell>
        </row>
        <row r="327">
          <cell r="A327">
            <v>2.2000000000000002</v>
          </cell>
          <cell r="C327" t="str">
            <v>TS</v>
          </cell>
          <cell r="E327" t="str">
            <v>SUBTOTAL TRANSPORTES</v>
          </cell>
          <cell r="K327">
            <v>132787.5</v>
          </cell>
        </row>
        <row r="328">
          <cell r="A328">
            <v>2.2000000000000002</v>
          </cell>
          <cell r="C328" t="str">
            <v>MO</v>
          </cell>
          <cell r="D328" t="str">
            <v>MANO DE OBRA</v>
          </cell>
        </row>
        <row r="329">
          <cell r="A329">
            <v>2.2000000000000002</v>
          </cell>
          <cell r="C329" t="str">
            <v>DMO</v>
          </cell>
          <cell r="D329" t="str">
            <v>ÍTEM</v>
          </cell>
          <cell r="E329" t="str">
            <v>DESCRIPCIÓN MANO DE OBRA</v>
          </cell>
          <cell r="F329" t="str">
            <v>Jornal</v>
          </cell>
          <cell r="G329" t="str">
            <v>Fac. Prest.</v>
          </cell>
          <cell r="H329" t="str">
            <v>RENDIM.</v>
          </cell>
          <cell r="J329" t="str">
            <v>VR. ÍTEM</v>
          </cell>
          <cell r="K329" t="str">
            <v>VR. PARCIAL</v>
          </cell>
        </row>
        <row r="330">
          <cell r="A330">
            <v>2.2000000000000002</v>
          </cell>
          <cell r="C330" t="str">
            <v>MO1</v>
          </cell>
          <cell r="D330">
            <v>1</v>
          </cell>
          <cell r="E330" t="str">
            <v>Capataz</v>
          </cell>
          <cell r="F330">
            <v>1</v>
          </cell>
          <cell r="G330">
            <v>1.75</v>
          </cell>
          <cell r="H330">
            <v>0.5</v>
          </cell>
          <cell r="J330">
            <v>125000</v>
          </cell>
          <cell r="K330">
            <v>109375</v>
          </cell>
        </row>
        <row r="331">
          <cell r="A331">
            <v>2.2000000000000002</v>
          </cell>
          <cell r="C331" t="str">
            <v>MO2</v>
          </cell>
          <cell r="D331">
            <v>2</v>
          </cell>
          <cell r="E331" t="str">
            <v>Electricista</v>
          </cell>
          <cell r="F331">
            <v>1</v>
          </cell>
          <cell r="G331">
            <v>1.75</v>
          </cell>
          <cell r="H331">
            <v>0.5</v>
          </cell>
          <cell r="J331">
            <v>90000</v>
          </cell>
          <cell r="K331">
            <v>78750</v>
          </cell>
        </row>
        <row r="332">
          <cell r="A332">
            <v>2.2000000000000002</v>
          </cell>
          <cell r="C332" t="str">
            <v>MO5</v>
          </cell>
          <cell r="D332">
            <v>3</v>
          </cell>
          <cell r="E332" t="str">
            <v>Ayudante de Obra Civil</v>
          </cell>
          <cell r="F332">
            <v>1</v>
          </cell>
          <cell r="G332">
            <v>1.75</v>
          </cell>
          <cell r="H332">
            <v>0.5</v>
          </cell>
          <cell r="J332">
            <v>85000</v>
          </cell>
          <cell r="K332">
            <v>74375</v>
          </cell>
        </row>
        <row r="333">
          <cell r="A333">
            <v>2.2000000000000002</v>
          </cell>
        </row>
        <row r="334">
          <cell r="A334">
            <v>2.2000000000000002</v>
          </cell>
          <cell r="C334" t="str">
            <v>MOS</v>
          </cell>
          <cell r="E334" t="str">
            <v>SUBTOTAL MANO DE OBRA</v>
          </cell>
          <cell r="K334">
            <v>262500</v>
          </cell>
        </row>
        <row r="335">
          <cell r="A335">
            <v>2.2000000000000002</v>
          </cell>
          <cell r="D335">
            <v>2.2000000000000002</v>
          </cell>
          <cell r="E335" t="str">
            <v>VALOR TOTAL UNITARIO ÍTEM 1,9</v>
          </cell>
          <cell r="K335">
            <v>880779.5</v>
          </cell>
        </row>
        <row r="342">
          <cell r="A342">
            <v>3.1</v>
          </cell>
          <cell r="E342" t="str">
            <v>Suministro, transporte e instalación de kit basico de instalaciones internas ( (5) salidas de iluminación de led 10W a 120v y (5) salidas tomacorrientes doble con polo a tierra 120V 15A)</v>
          </cell>
          <cell r="J342" t="str">
            <v>UNIDAD</v>
          </cell>
          <cell r="K342" t="str">
            <v>UN</v>
          </cell>
        </row>
        <row r="343">
          <cell r="A343">
            <v>3.1</v>
          </cell>
          <cell r="C343" t="str">
            <v>M</v>
          </cell>
          <cell r="D343" t="str">
            <v>MATERIALES</v>
          </cell>
        </row>
        <row r="344">
          <cell r="A344">
            <v>3.1</v>
          </cell>
          <cell r="C344" t="str">
            <v>DM</v>
          </cell>
          <cell r="D344" t="str">
            <v>ÍTEM</v>
          </cell>
          <cell r="E344" t="str">
            <v>DESCRIPCIÓN DE MATERIALES</v>
          </cell>
          <cell r="F344" t="str">
            <v>UNID.</v>
          </cell>
          <cell r="G344" t="str">
            <v>CANT.</v>
          </cell>
          <cell r="H344" t="str">
            <v>VR. UNIT.  + IVA</v>
          </cell>
          <cell r="I344" t="str">
            <v>VALOR ANTES DE IVA</v>
          </cell>
          <cell r="J344" t="str">
            <v>VALOR IVA</v>
          </cell>
          <cell r="K344" t="str">
            <v>VR. PARCIAL</v>
          </cell>
        </row>
        <row r="345">
          <cell r="A345">
            <v>3.1</v>
          </cell>
          <cell r="C345" t="str">
            <v>M81</v>
          </cell>
          <cell r="D345">
            <v>1</v>
          </cell>
          <cell r="E345" t="str">
            <v>Tablero de distribucion monofasico de 4 circuitos</v>
          </cell>
          <cell r="F345" t="str">
            <v>UND</v>
          </cell>
          <cell r="G345">
            <v>1</v>
          </cell>
          <cell r="H345">
            <v>48000</v>
          </cell>
          <cell r="I345">
            <v>40336.134453781517</v>
          </cell>
          <cell r="J345">
            <v>7663.8655462184834</v>
          </cell>
          <cell r="K345">
            <v>48000</v>
          </cell>
        </row>
        <row r="346">
          <cell r="A346">
            <v>3.1</v>
          </cell>
          <cell r="C346" t="str">
            <v>M82</v>
          </cell>
          <cell r="D346">
            <v>2</v>
          </cell>
          <cell r="E346" t="str">
            <v>Breaker Monopolar enchufable de 15 A</v>
          </cell>
          <cell r="F346" t="str">
            <v>UND</v>
          </cell>
          <cell r="G346">
            <v>2</v>
          </cell>
          <cell r="H346">
            <v>16500</v>
          </cell>
          <cell r="I346">
            <v>13865.546218487396</v>
          </cell>
          <cell r="J346">
            <v>2634.4537815126041</v>
          </cell>
          <cell r="K346">
            <v>33000</v>
          </cell>
        </row>
        <row r="347">
          <cell r="A347">
            <v>3.1</v>
          </cell>
          <cell r="C347" t="str">
            <v>M83</v>
          </cell>
          <cell r="D347">
            <v>3</v>
          </cell>
          <cell r="E347" t="str">
            <v>Cable de cobre THHN/THWN #12 AWG COLOR NEGRO</v>
          </cell>
          <cell r="F347" t="str">
            <v>ML</v>
          </cell>
          <cell r="G347">
            <v>30</v>
          </cell>
          <cell r="H347">
            <v>2700</v>
          </cell>
          <cell r="I347">
            <v>2268.90756302521</v>
          </cell>
          <cell r="J347">
            <v>431.09243697478996</v>
          </cell>
          <cell r="K347">
            <v>81000</v>
          </cell>
        </row>
        <row r="348">
          <cell r="A348">
            <v>3.1</v>
          </cell>
          <cell r="C348" t="str">
            <v>M84</v>
          </cell>
          <cell r="D348">
            <v>4</v>
          </cell>
          <cell r="E348" t="str">
            <v>Cable de cobre THHN/THWN #12 AWG COLOR BLANCO</v>
          </cell>
          <cell r="F348" t="str">
            <v>ML</v>
          </cell>
          <cell r="G348">
            <v>30</v>
          </cell>
          <cell r="H348">
            <v>2700</v>
          </cell>
          <cell r="I348">
            <v>2268.90756302521</v>
          </cell>
          <cell r="J348">
            <v>431.09243697478996</v>
          </cell>
          <cell r="K348">
            <v>81000</v>
          </cell>
        </row>
        <row r="349">
          <cell r="A349">
            <v>3.1</v>
          </cell>
          <cell r="C349" t="str">
            <v>M85</v>
          </cell>
          <cell r="D349">
            <v>5</v>
          </cell>
          <cell r="E349" t="str">
            <v>Cable de cobre THHN/THWN #12 AWG COLOR VERDE</v>
          </cell>
          <cell r="F349" t="str">
            <v>ML</v>
          </cell>
          <cell r="G349">
            <v>30</v>
          </cell>
          <cell r="H349">
            <v>2700</v>
          </cell>
          <cell r="I349">
            <v>2268.90756302521</v>
          </cell>
          <cell r="J349">
            <v>431.09243697478996</v>
          </cell>
          <cell r="K349">
            <v>81000</v>
          </cell>
        </row>
        <row r="350">
          <cell r="A350">
            <v>3.1</v>
          </cell>
          <cell r="C350" t="str">
            <v>M86</v>
          </cell>
          <cell r="D350">
            <v>6</v>
          </cell>
          <cell r="E350" t="str">
            <v>Cable de cobre THHN/THWN #12 AWG COLOR NEGRO</v>
          </cell>
          <cell r="F350" t="str">
            <v>ML</v>
          </cell>
          <cell r="G350">
            <v>24</v>
          </cell>
          <cell r="H350">
            <v>2700</v>
          </cell>
          <cell r="I350">
            <v>2268.90756302521</v>
          </cell>
          <cell r="J350">
            <v>431.09243697478996</v>
          </cell>
          <cell r="K350">
            <v>64800</v>
          </cell>
        </row>
        <row r="351">
          <cell r="A351">
            <v>3.1</v>
          </cell>
          <cell r="C351" t="str">
            <v>M87</v>
          </cell>
          <cell r="D351">
            <v>7</v>
          </cell>
          <cell r="E351" t="str">
            <v>Cable de cobre THHN/THWN #12 AWG COLOR BLANCO</v>
          </cell>
          <cell r="F351" t="str">
            <v>ML</v>
          </cell>
          <cell r="G351">
            <v>24</v>
          </cell>
          <cell r="H351">
            <v>2700</v>
          </cell>
          <cell r="I351">
            <v>2268.90756302521</v>
          </cell>
          <cell r="J351">
            <v>431.09243697478996</v>
          </cell>
          <cell r="K351">
            <v>64800</v>
          </cell>
        </row>
        <row r="352">
          <cell r="A352">
            <v>3.1</v>
          </cell>
          <cell r="C352" t="str">
            <v>M88</v>
          </cell>
          <cell r="D352">
            <v>8</v>
          </cell>
          <cell r="E352" t="str">
            <v>Cable de cobre THHN/THWN #12 AWG COLOR VERDE</v>
          </cell>
          <cell r="F352" t="str">
            <v>ML</v>
          </cell>
          <cell r="G352">
            <v>24</v>
          </cell>
          <cell r="H352">
            <v>2700</v>
          </cell>
          <cell r="I352">
            <v>2268.90756302521</v>
          </cell>
          <cell r="J352">
            <v>431.09243697478996</v>
          </cell>
          <cell r="K352">
            <v>64800</v>
          </cell>
        </row>
        <row r="353">
          <cell r="A353">
            <v>3.1</v>
          </cell>
          <cell r="C353" t="str">
            <v>M89</v>
          </cell>
          <cell r="D353">
            <v>9</v>
          </cell>
          <cell r="E353" t="str">
            <v>Cable de cobre encauchetado 3x12 AWG</v>
          </cell>
          <cell r="F353" t="str">
            <v>ML</v>
          </cell>
          <cell r="G353">
            <v>2.5</v>
          </cell>
          <cell r="H353">
            <v>11690</v>
          </cell>
          <cell r="I353">
            <v>9823.5294117647063</v>
          </cell>
          <cell r="J353">
            <v>1866.4705882352937</v>
          </cell>
          <cell r="K353">
            <v>29225</v>
          </cell>
        </row>
        <row r="354">
          <cell r="A354">
            <v>3.1</v>
          </cell>
          <cell r="C354" t="str">
            <v>M90</v>
          </cell>
          <cell r="D354">
            <v>10</v>
          </cell>
          <cell r="E354" t="str">
            <v>Caja metálica galvanizada 2x4"</v>
          </cell>
          <cell r="F354" t="str">
            <v>UND</v>
          </cell>
          <cell r="G354">
            <v>10</v>
          </cell>
          <cell r="H354">
            <v>3800</v>
          </cell>
          <cell r="I354">
            <v>3193.2773109243699</v>
          </cell>
          <cell r="J354">
            <v>606.72268907563011</v>
          </cell>
          <cell r="K354">
            <v>38000</v>
          </cell>
        </row>
        <row r="355">
          <cell r="A355">
            <v>3.1</v>
          </cell>
          <cell r="C355" t="str">
            <v>M91</v>
          </cell>
          <cell r="D355">
            <v>11</v>
          </cell>
          <cell r="E355" t="str">
            <v>Caja metálica galvanizada 4x4"</v>
          </cell>
          <cell r="F355" t="str">
            <v>UND</v>
          </cell>
          <cell r="G355">
            <v>2</v>
          </cell>
          <cell r="H355">
            <v>4500</v>
          </cell>
          <cell r="I355">
            <v>3781.5126050420172</v>
          </cell>
          <cell r="J355">
            <v>718.48739495798281</v>
          </cell>
          <cell r="K355">
            <v>9000</v>
          </cell>
        </row>
        <row r="356">
          <cell r="A356">
            <v>3.1</v>
          </cell>
          <cell r="C356" t="str">
            <v>M92</v>
          </cell>
          <cell r="D356">
            <v>12</v>
          </cell>
          <cell r="E356" t="str">
            <v xml:space="preserve">Tapa ciega 4x4 </v>
          </cell>
          <cell r="F356" t="str">
            <v>UND</v>
          </cell>
          <cell r="G356">
            <v>2</v>
          </cell>
          <cell r="H356">
            <v>900</v>
          </cell>
          <cell r="I356">
            <v>756.30252100840335</v>
          </cell>
          <cell r="J356">
            <v>143.69747899159665</v>
          </cell>
          <cell r="K356">
            <v>1800</v>
          </cell>
        </row>
        <row r="357">
          <cell r="A357">
            <v>3.1</v>
          </cell>
          <cell r="C357" t="str">
            <v>M93</v>
          </cell>
          <cell r="D357">
            <v>13</v>
          </cell>
          <cell r="E357" t="str">
            <v>Tubería EMT 1/2"</v>
          </cell>
          <cell r="F357" t="str">
            <v>ML</v>
          </cell>
          <cell r="G357">
            <v>30</v>
          </cell>
          <cell r="H357">
            <v>5800</v>
          </cell>
          <cell r="I357">
            <v>4873.9495798319331</v>
          </cell>
          <cell r="J357">
            <v>926.05042016806692</v>
          </cell>
          <cell r="K357">
            <v>174000</v>
          </cell>
        </row>
        <row r="358">
          <cell r="A358">
            <v>3.1</v>
          </cell>
          <cell r="C358" t="str">
            <v>M94</v>
          </cell>
          <cell r="D358">
            <v>14</v>
          </cell>
          <cell r="E358" t="str">
            <v>Curva EMT 1/2"</v>
          </cell>
          <cell r="F358" t="str">
            <v>UND</v>
          </cell>
          <cell r="G358">
            <v>5</v>
          </cell>
          <cell r="H358">
            <v>2400</v>
          </cell>
          <cell r="I358">
            <v>2016.8067226890757</v>
          </cell>
          <cell r="J358">
            <v>383.19327731092426</v>
          </cell>
          <cell r="K358">
            <v>12000</v>
          </cell>
        </row>
        <row r="359">
          <cell r="A359">
            <v>3.1</v>
          </cell>
          <cell r="C359" t="str">
            <v>M95</v>
          </cell>
          <cell r="D359">
            <v>15</v>
          </cell>
          <cell r="E359" t="str">
            <v>Terminal metalica EMT 1/2"</v>
          </cell>
          <cell r="F359" t="str">
            <v>UND</v>
          </cell>
          <cell r="G359">
            <v>10</v>
          </cell>
          <cell r="H359">
            <v>2150</v>
          </cell>
          <cell r="I359">
            <v>1806.7226890756303</v>
          </cell>
          <cell r="J359">
            <v>343.27731092436966</v>
          </cell>
          <cell r="K359">
            <v>21500</v>
          </cell>
        </row>
        <row r="360">
          <cell r="A360">
            <v>3.1</v>
          </cell>
          <cell r="C360" t="str">
            <v>M96</v>
          </cell>
          <cell r="D360">
            <v>16</v>
          </cell>
          <cell r="E360" t="str">
            <v>Unión metalica EMT 1/2"</v>
          </cell>
          <cell r="F360" t="str">
            <v>UND</v>
          </cell>
          <cell r="G360">
            <v>5</v>
          </cell>
          <cell r="H360">
            <v>1800</v>
          </cell>
          <cell r="I360">
            <v>1512.6050420168067</v>
          </cell>
          <cell r="J360">
            <v>287.39495798319331</v>
          </cell>
          <cell r="K360">
            <v>9000</v>
          </cell>
        </row>
        <row r="361">
          <cell r="A361">
            <v>3.1</v>
          </cell>
          <cell r="C361" t="str">
            <v>M97</v>
          </cell>
          <cell r="D361">
            <v>17</v>
          </cell>
          <cell r="E361" t="str">
            <v>Abrazadera metalica doble ala 3/4"</v>
          </cell>
          <cell r="F361" t="str">
            <v>UND</v>
          </cell>
          <cell r="G361">
            <v>15</v>
          </cell>
          <cell r="H361">
            <v>700</v>
          </cell>
          <cell r="I361">
            <v>588.23529411764707</v>
          </cell>
          <cell r="J361">
            <v>111.76470588235293</v>
          </cell>
          <cell r="K361">
            <v>10500</v>
          </cell>
        </row>
        <row r="362">
          <cell r="A362">
            <v>3.1</v>
          </cell>
          <cell r="C362" t="str">
            <v>M98</v>
          </cell>
          <cell r="D362">
            <v>18</v>
          </cell>
          <cell r="E362" t="str">
            <v>Interruptor sencillo</v>
          </cell>
          <cell r="F362" t="str">
            <v>UND</v>
          </cell>
          <cell r="G362">
            <v>5</v>
          </cell>
          <cell r="H362">
            <v>7200</v>
          </cell>
          <cell r="I362">
            <v>6050.4201680672268</v>
          </cell>
          <cell r="J362">
            <v>1149.5798319327732</v>
          </cell>
          <cell r="K362">
            <v>36000</v>
          </cell>
        </row>
        <row r="363">
          <cell r="A363">
            <v>3.1</v>
          </cell>
          <cell r="C363" t="str">
            <v>M99</v>
          </cell>
          <cell r="D363">
            <v>19</v>
          </cell>
          <cell r="E363" t="str">
            <v>Caja metálica octogonal para plafón</v>
          </cell>
          <cell r="F363" t="str">
            <v>UND</v>
          </cell>
          <cell r="G363">
            <v>5</v>
          </cell>
          <cell r="H363">
            <v>2400</v>
          </cell>
          <cell r="I363">
            <v>2016.8067226890757</v>
          </cell>
          <cell r="J363">
            <v>383.19327731092426</v>
          </cell>
          <cell r="K363">
            <v>12000</v>
          </cell>
        </row>
        <row r="364">
          <cell r="A364">
            <v>3.1</v>
          </cell>
          <cell r="C364" t="str">
            <v>M100</v>
          </cell>
          <cell r="D364">
            <v>20</v>
          </cell>
          <cell r="E364" t="str">
            <v>Plafon plastico (Incluye tornillos)</v>
          </cell>
          <cell r="F364" t="str">
            <v>UND</v>
          </cell>
          <cell r="G364">
            <v>5</v>
          </cell>
          <cell r="H364">
            <v>3800</v>
          </cell>
          <cell r="I364">
            <v>3193.2773109243699</v>
          </cell>
          <cell r="J364">
            <v>606.72268907563011</v>
          </cell>
          <cell r="K364">
            <v>19000</v>
          </cell>
        </row>
        <row r="365">
          <cell r="A365">
            <v>3.1</v>
          </cell>
          <cell r="C365" t="str">
            <v>M101</v>
          </cell>
          <cell r="D365">
            <v>21</v>
          </cell>
          <cell r="E365" t="str">
            <v>tornillos tipo drywall # 3 x 3/4"</v>
          </cell>
          <cell r="F365" t="str">
            <v>UND</v>
          </cell>
          <cell r="G365">
            <v>15</v>
          </cell>
          <cell r="H365">
            <v>600</v>
          </cell>
          <cell r="I365">
            <v>504.20168067226894</v>
          </cell>
          <cell r="J365">
            <v>95.798319327731065</v>
          </cell>
          <cell r="K365">
            <v>9000</v>
          </cell>
        </row>
        <row r="366">
          <cell r="A366">
            <v>3.1</v>
          </cell>
          <cell r="C366" t="str">
            <v>M102</v>
          </cell>
          <cell r="D366">
            <v>22</v>
          </cell>
          <cell r="E366" t="str">
            <v>Bombilla ahorradora de 10 W LED</v>
          </cell>
          <cell r="F366" t="str">
            <v>UND</v>
          </cell>
          <cell r="G366">
            <v>5</v>
          </cell>
          <cell r="H366">
            <v>12800</v>
          </cell>
          <cell r="I366">
            <v>10756.302521008403</v>
          </cell>
          <cell r="J366">
            <v>2043.6974789915967</v>
          </cell>
          <cell r="K366">
            <v>64000</v>
          </cell>
        </row>
        <row r="367">
          <cell r="A367">
            <v>3.1</v>
          </cell>
          <cell r="C367" t="str">
            <v>M103</v>
          </cell>
          <cell r="D367">
            <v>23</v>
          </cell>
          <cell r="E367" t="str">
            <v>Tomacorriente doble con polo a tierra 120V 15A</v>
          </cell>
          <cell r="F367" t="str">
            <v>UND</v>
          </cell>
          <cell r="G367">
            <v>5</v>
          </cell>
          <cell r="H367">
            <v>5900</v>
          </cell>
          <cell r="I367">
            <v>4957.9831932773113</v>
          </cell>
          <cell r="J367">
            <v>942.01680672268867</v>
          </cell>
          <cell r="K367">
            <v>29500</v>
          </cell>
        </row>
        <row r="368">
          <cell r="A368">
            <v>3.1</v>
          </cell>
          <cell r="C368" t="str">
            <v>M104</v>
          </cell>
          <cell r="D368">
            <v>24</v>
          </cell>
          <cell r="E368" t="str">
            <v>Papel contact Naranja x pliego</v>
          </cell>
          <cell r="F368" t="str">
            <v>UND</v>
          </cell>
          <cell r="G368">
            <v>1</v>
          </cell>
          <cell r="H368">
            <v>6800</v>
          </cell>
          <cell r="I368">
            <v>5714.2857142857147</v>
          </cell>
          <cell r="J368">
            <v>1085.7142857142853</v>
          </cell>
          <cell r="K368">
            <v>6800</v>
          </cell>
        </row>
        <row r="369">
          <cell r="A369">
            <v>3.1</v>
          </cell>
          <cell r="C369" t="str">
            <v>M105</v>
          </cell>
          <cell r="D369">
            <v>25</v>
          </cell>
          <cell r="E369" t="str">
            <v>Cinta Aislante Negra  3M - #33</v>
          </cell>
          <cell r="F369" t="str">
            <v>UND</v>
          </cell>
          <cell r="G369">
            <v>0.5</v>
          </cell>
          <cell r="H369">
            <v>18700</v>
          </cell>
          <cell r="I369">
            <v>15714.285714285716</v>
          </cell>
          <cell r="J369">
            <v>2985.7142857142844</v>
          </cell>
          <cell r="K369">
            <v>9350</v>
          </cell>
        </row>
        <row r="370">
          <cell r="A370">
            <v>3.1</v>
          </cell>
          <cell r="C370" t="str">
            <v>M106</v>
          </cell>
          <cell r="D370">
            <v>26</v>
          </cell>
          <cell r="E370" t="str">
            <v>Cinta Aislante Roja Temflex 3M x 18m</v>
          </cell>
          <cell r="F370" t="str">
            <v>UND</v>
          </cell>
          <cell r="G370">
            <v>0.6</v>
          </cell>
          <cell r="H370">
            <v>4800</v>
          </cell>
          <cell r="I370">
            <v>4033.6134453781515</v>
          </cell>
          <cell r="J370">
            <v>766.38655462184852</v>
          </cell>
          <cell r="K370">
            <v>2880</v>
          </cell>
        </row>
        <row r="371">
          <cell r="A371">
            <v>3.1</v>
          </cell>
          <cell r="C371" t="str">
            <v>M107</v>
          </cell>
          <cell r="D371">
            <v>27</v>
          </cell>
          <cell r="E371" t="str">
            <v>Cinta Aislante Azul Temflex 3M x 18m</v>
          </cell>
          <cell r="F371" t="str">
            <v>UND</v>
          </cell>
          <cell r="G371">
            <v>0.09</v>
          </cell>
          <cell r="H371">
            <v>4800</v>
          </cell>
          <cell r="I371">
            <v>4033.6134453781515</v>
          </cell>
          <cell r="J371">
            <v>766.38655462184852</v>
          </cell>
          <cell r="K371">
            <v>432</v>
          </cell>
        </row>
        <row r="372">
          <cell r="A372">
            <v>3.1</v>
          </cell>
          <cell r="C372" t="str">
            <v>M108</v>
          </cell>
          <cell r="D372">
            <v>28</v>
          </cell>
          <cell r="E372" t="str">
            <v>Cinta Aislante Verde Temflex 3M x 18m</v>
          </cell>
          <cell r="F372" t="str">
            <v>UND</v>
          </cell>
          <cell r="G372">
            <v>0.09</v>
          </cell>
          <cell r="H372">
            <v>4800</v>
          </cell>
          <cell r="I372">
            <v>4033.6134453781515</v>
          </cell>
          <cell r="J372">
            <v>766.38655462184852</v>
          </cell>
          <cell r="K372">
            <v>432</v>
          </cell>
        </row>
        <row r="373">
          <cell r="A373">
            <v>3.1</v>
          </cell>
          <cell r="C373" t="str">
            <v>M109</v>
          </cell>
          <cell r="D373">
            <v>29</v>
          </cell>
          <cell r="E373" t="str">
            <v>Breaker Monopolar enchufable de 15 A</v>
          </cell>
          <cell r="F373" t="str">
            <v>UND</v>
          </cell>
          <cell r="G373">
            <v>1</v>
          </cell>
          <cell r="H373">
            <v>16500</v>
          </cell>
          <cell r="I373">
            <v>13865.546218487396</v>
          </cell>
          <cell r="J373">
            <v>2634.4537815126041</v>
          </cell>
          <cell r="K373">
            <v>16500</v>
          </cell>
        </row>
        <row r="374">
          <cell r="A374">
            <v>3.1</v>
          </cell>
          <cell r="C374" t="str">
            <v>MS</v>
          </cell>
          <cell r="E374" t="str">
            <v>SUBTOTAL MATERIALES</v>
          </cell>
          <cell r="K374">
            <v>1012819</v>
          </cell>
        </row>
        <row r="375">
          <cell r="A375">
            <v>3.1</v>
          </cell>
          <cell r="C375" t="str">
            <v>EYH</v>
          </cell>
          <cell r="D375" t="str">
            <v>EQUIPOS Y HERRAMIENTAS</v>
          </cell>
        </row>
        <row r="376">
          <cell r="A376">
            <v>3.1</v>
          </cell>
          <cell r="C376" t="str">
            <v>DEYH</v>
          </cell>
          <cell r="D376" t="str">
            <v>ÍTEM</v>
          </cell>
          <cell r="E376" t="str">
            <v>DESCRIPCIÓN EQUIPOS y HERRAMIENTAS</v>
          </cell>
          <cell r="F376" t="str">
            <v>UNID.</v>
          </cell>
          <cell r="G376" t="str">
            <v>CANT.</v>
          </cell>
          <cell r="H376" t="str">
            <v>Tarifa/día</v>
          </cell>
          <cell r="I376" t="str">
            <v>Rendimiento</v>
          </cell>
          <cell r="J376" t="str">
            <v>VR. ÍTEM</v>
          </cell>
          <cell r="K376" t="str">
            <v>VR. PARCIAL</v>
          </cell>
        </row>
        <row r="377">
          <cell r="A377">
            <v>3.1</v>
          </cell>
          <cell r="C377" t="str">
            <v>EYH1</v>
          </cell>
          <cell r="D377">
            <v>1</v>
          </cell>
          <cell r="E377" t="str">
            <v>Herramienta menor</v>
          </cell>
          <cell r="F377" t="str">
            <v>UND</v>
          </cell>
          <cell r="G377">
            <v>1</v>
          </cell>
          <cell r="H377">
            <v>27908</v>
          </cell>
          <cell r="I377">
            <v>1</v>
          </cell>
          <cell r="J377">
            <v>27908</v>
          </cell>
          <cell r="K377">
            <v>27908</v>
          </cell>
        </row>
        <row r="378">
          <cell r="A378">
            <v>3.1</v>
          </cell>
          <cell r="C378" t="str">
            <v>EYHS</v>
          </cell>
          <cell r="E378" t="str">
            <v>SUBTOTAL EQUIPOS Y HERRAMIENTAS</v>
          </cell>
          <cell r="K378">
            <v>27908</v>
          </cell>
        </row>
        <row r="379">
          <cell r="A379">
            <v>3.1</v>
          </cell>
          <cell r="C379" t="str">
            <v>T</v>
          </cell>
          <cell r="D379" t="str">
            <v>TRANSPORTES</v>
          </cell>
        </row>
        <row r="380">
          <cell r="A380">
            <v>3.1</v>
          </cell>
          <cell r="C380" t="str">
            <v>DT</v>
          </cell>
          <cell r="D380" t="str">
            <v>ÍTEM</v>
          </cell>
          <cell r="E380" t="str">
            <v>DESCRIPCIÓN TRANSPORTES</v>
          </cell>
          <cell r="F380" t="str">
            <v>UNID.</v>
          </cell>
          <cell r="G380" t="str">
            <v>PESO</v>
          </cell>
          <cell r="H380" t="str">
            <v>TARIFA/Kg</v>
          </cell>
          <cell r="J380" t="str">
            <v>AJUSTE / VOLUMEN</v>
          </cell>
          <cell r="K380" t="str">
            <v>VR. PARCIAL</v>
          </cell>
        </row>
        <row r="381">
          <cell r="A381">
            <v>3.1</v>
          </cell>
          <cell r="C381" t="str">
            <v>T1</v>
          </cell>
          <cell r="D381">
            <v>1</v>
          </cell>
          <cell r="E381" t="str">
            <v>Transporte terrestre Bogotá - Villa Garzón incluye cargue en Bogota</v>
          </cell>
          <cell r="F381" t="str">
            <v>KG</v>
          </cell>
          <cell r="G381">
            <v>65</v>
          </cell>
          <cell r="H381">
            <v>1041</v>
          </cell>
          <cell r="J381">
            <v>1.2</v>
          </cell>
          <cell r="K381">
            <v>81198</v>
          </cell>
        </row>
        <row r="382">
          <cell r="A382">
            <v>3.1</v>
          </cell>
          <cell r="C382" t="str">
            <v>T2</v>
          </cell>
          <cell r="D382">
            <v>2</v>
          </cell>
          <cell r="E382" t="str">
            <v>Transporte (Terrestre) Villagarzón - Cabecera Veredas Beneficiarias, incluye cargue y descargue de materiales.</v>
          </cell>
          <cell r="F382" t="str">
            <v>KG</v>
          </cell>
          <cell r="G382">
            <v>65</v>
          </cell>
          <cell r="H382">
            <v>1100</v>
          </cell>
          <cell r="J382">
            <v>1.2</v>
          </cell>
          <cell r="K382">
            <v>85800</v>
          </cell>
        </row>
        <row r="383">
          <cell r="A383">
            <v>3.1</v>
          </cell>
          <cell r="C383" t="str">
            <v>T3</v>
          </cell>
          <cell r="D383">
            <v>3</v>
          </cell>
          <cell r="E383" t="str">
            <v>Transporte (Mular - Fluvial)cabeceras  - Veredas Beneficiarias</v>
          </cell>
          <cell r="F383" t="str">
            <v>KG</v>
          </cell>
          <cell r="G383">
            <v>65</v>
          </cell>
          <cell r="H383">
            <v>1400</v>
          </cell>
          <cell r="J383">
            <v>1.2</v>
          </cell>
          <cell r="K383">
            <v>109200</v>
          </cell>
        </row>
        <row r="384">
          <cell r="A384">
            <v>3.1</v>
          </cell>
        </row>
        <row r="385">
          <cell r="A385">
            <v>3.1</v>
          </cell>
          <cell r="C385" t="str">
            <v>TS</v>
          </cell>
          <cell r="E385" t="str">
            <v>SUBTOTAL TRANSPORTES</v>
          </cell>
          <cell r="K385">
            <v>276198</v>
          </cell>
        </row>
        <row r="386">
          <cell r="A386">
            <v>3.1</v>
          </cell>
          <cell r="C386" t="str">
            <v>MO</v>
          </cell>
          <cell r="D386" t="str">
            <v>MANO DE OBRA</v>
          </cell>
        </row>
        <row r="387">
          <cell r="A387">
            <v>3.1</v>
          </cell>
          <cell r="C387" t="str">
            <v>DMO</v>
          </cell>
          <cell r="D387" t="str">
            <v>ÍTEM</v>
          </cell>
          <cell r="E387" t="str">
            <v>DESCRIPCIÓN MANO DE OBRA</v>
          </cell>
          <cell r="F387" t="str">
            <v>Jornal</v>
          </cell>
          <cell r="G387" t="str">
            <v>Fac. Prest.</v>
          </cell>
          <cell r="H387" t="str">
            <v>RENDIM.</v>
          </cell>
          <cell r="J387" t="str">
            <v>VR. ÍTEM</v>
          </cell>
          <cell r="K387" t="str">
            <v>VR. PARCIAL</v>
          </cell>
        </row>
        <row r="388">
          <cell r="A388">
            <v>3.1</v>
          </cell>
          <cell r="C388" t="str">
            <v>MO1</v>
          </cell>
          <cell r="D388">
            <v>1</v>
          </cell>
          <cell r="E388" t="str">
            <v>Capataz</v>
          </cell>
          <cell r="F388">
            <v>1</v>
          </cell>
          <cell r="G388">
            <v>1.75</v>
          </cell>
          <cell r="H388">
            <v>1</v>
          </cell>
          <cell r="J388">
            <v>125000</v>
          </cell>
          <cell r="K388">
            <v>218750</v>
          </cell>
        </row>
        <row r="389">
          <cell r="A389">
            <v>3.1</v>
          </cell>
          <cell r="C389" t="str">
            <v>MO2</v>
          </cell>
          <cell r="D389">
            <v>2</v>
          </cell>
          <cell r="E389" t="str">
            <v>Electricista</v>
          </cell>
          <cell r="F389">
            <v>2</v>
          </cell>
          <cell r="G389">
            <v>1.75</v>
          </cell>
          <cell r="H389">
            <v>1</v>
          </cell>
          <cell r="J389">
            <v>90000</v>
          </cell>
          <cell r="K389">
            <v>315000</v>
          </cell>
        </row>
        <row r="390">
          <cell r="A390">
            <v>3.1</v>
          </cell>
        </row>
        <row r="391">
          <cell r="A391">
            <v>3.1</v>
          </cell>
        </row>
        <row r="392">
          <cell r="A392">
            <v>3.1</v>
          </cell>
          <cell r="C392" t="str">
            <v>MOS</v>
          </cell>
          <cell r="E392" t="str">
            <v>SUBTOTAL MANO DE OBRA</v>
          </cell>
          <cell r="K392">
            <v>533750</v>
          </cell>
        </row>
        <row r="393">
          <cell r="A393">
            <v>3.1</v>
          </cell>
          <cell r="D393">
            <v>3.1</v>
          </cell>
          <cell r="E393" t="str">
            <v>VALOR TOTAL UNITARIO ÍTEM 2,1</v>
          </cell>
          <cell r="K393">
            <v>1850675</v>
          </cell>
        </row>
        <row r="400">
          <cell r="D400" t="str">
            <v>______________________________________</v>
          </cell>
        </row>
        <row r="401">
          <cell r="D401" t="str">
            <v>DAVID MONTAÑO OLMEDO</v>
          </cell>
        </row>
        <row r="402">
          <cell r="D402" t="str">
            <v>1088262917 - CL205-91010</v>
          </cell>
        </row>
        <row r="403">
          <cell r="D403" t="str">
            <v>INGENIERO ELECTRICISTA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 xml:space="preserve">DATOS GENERALES A INGRESAR </v>
          </cell>
        </row>
        <row r="3">
          <cell r="B3" t="str">
            <v>ID</v>
          </cell>
          <cell r="C3" t="str">
            <v>DISEÑADOR</v>
          </cell>
          <cell r="F3" t="str">
            <v>RESPONSABLE DE LA ADMINISTRACIÓN OPERACIÓN Y MANTENIMIENTO</v>
          </cell>
        </row>
        <row r="4">
          <cell r="B4">
            <v>1</v>
          </cell>
          <cell r="C4" t="str">
            <v>DAVID MONTAÑO OLMEDO</v>
          </cell>
          <cell r="D4" t="str">
            <v xml:space="preserve">Nombre </v>
          </cell>
          <cell r="F4" t="str">
            <v>NOMBRE:</v>
          </cell>
        </row>
        <row r="5">
          <cell r="B5">
            <v>2</v>
          </cell>
          <cell r="C5" t="str">
            <v>1088262917 - CL205-91010</v>
          </cell>
          <cell r="D5" t="str">
            <v>Matricula</v>
          </cell>
          <cell r="F5" t="str">
            <v>EMPRESA</v>
          </cell>
        </row>
        <row r="6">
          <cell r="B6">
            <v>3</v>
          </cell>
          <cell r="C6" t="str">
            <v>INGENIERO ELECTRICISTA</v>
          </cell>
          <cell r="F6" t="str">
            <v>CÉDULA O NIT:</v>
          </cell>
        </row>
        <row r="8">
          <cell r="B8" t="str">
            <v>ID</v>
          </cell>
          <cell r="C8" t="str">
            <v xml:space="preserve">DESCRIPCIÓN </v>
          </cell>
          <cell r="D8" t="str">
            <v>Cantidad</v>
          </cell>
        </row>
        <row r="9">
          <cell r="B9">
            <v>1</v>
          </cell>
          <cell r="C9" t="str">
            <v xml:space="preserve">Cantidad de usuario </v>
          </cell>
          <cell r="D9">
            <v>293</v>
          </cell>
        </row>
        <row r="10">
          <cell r="B10">
            <v>2</v>
          </cell>
          <cell r="C10" t="str">
            <v xml:space="preserve">Duracion del proyecto </v>
          </cell>
          <cell r="D10">
            <v>10</v>
          </cell>
        </row>
        <row r="11">
          <cell r="B11">
            <v>3</v>
          </cell>
          <cell r="C11" t="str">
            <v>Duracion construccion</v>
          </cell>
          <cell r="D11">
            <v>8</v>
          </cell>
        </row>
        <row r="12">
          <cell r="B12">
            <v>4</v>
          </cell>
          <cell r="C12" t="str">
            <v xml:space="preserve">Nombre del proyecto </v>
          </cell>
          <cell r="D12" t="str">
            <v>CONSTRUCCIÓN INTEGRAL DE SOLUCIONES INDIVIDUALES FOTOVOLTAICAS PARA LA GENERACIÓN DE ENERGÍA ELÉCTRICA EN VIVIENDA RURAL DISPERSA, EN EL MUNICIPIO DE  VILLAGARZÓN EN EL DEPARTAMENTO DEL PUTUMAYO</v>
          </cell>
        </row>
        <row r="14">
          <cell r="B14" t="str">
            <v>ID</v>
          </cell>
          <cell r="C14" t="str">
            <v xml:space="preserve">DESCRIPCIÓN </v>
          </cell>
          <cell r="D14" t="str">
            <v>%</v>
          </cell>
          <cell r="E14" t="str">
            <v>Valor ($)</v>
          </cell>
          <cell r="F14" t="str">
            <v>Duracion (mes)</v>
          </cell>
        </row>
        <row r="15">
          <cell r="B15">
            <v>1</v>
          </cell>
          <cell r="C15" t="str">
            <v>ADMINISTRACIÓN</v>
          </cell>
          <cell r="D15">
            <v>0.24</v>
          </cell>
          <cell r="E15">
            <v>1563468509.052</v>
          </cell>
          <cell r="F15">
            <v>9</v>
          </cell>
          <cell r="G15">
            <v>-7824895.7845001221</v>
          </cell>
          <cell r="H15" t="str">
            <v>Modificar Valor a cero</v>
          </cell>
        </row>
        <row r="16">
          <cell r="B16">
            <v>2</v>
          </cell>
          <cell r="C16" t="str">
            <v>IMPREVISTOS</v>
          </cell>
          <cell r="D16">
            <v>0.01</v>
          </cell>
          <cell r="E16">
            <v>65144521.210500002</v>
          </cell>
        </row>
        <row r="17">
          <cell r="B17">
            <v>3</v>
          </cell>
          <cell r="C17" t="str">
            <v>UTILIDAD</v>
          </cell>
          <cell r="D17">
            <v>0.05</v>
          </cell>
          <cell r="E17">
            <v>325722606.05250001</v>
          </cell>
        </row>
        <row r="18">
          <cell r="B18">
            <v>4</v>
          </cell>
          <cell r="C18" t="str">
            <v>INTERVENTORÍA TÉCNICA</v>
          </cell>
          <cell r="D18">
            <v>7.0000000000000007E-2</v>
          </cell>
          <cell r="E18">
            <v>456011648.47350007</v>
          </cell>
          <cell r="F18">
            <v>9</v>
          </cell>
          <cell r="G18">
            <v>-194315919.37123996</v>
          </cell>
          <cell r="H18" t="str">
            <v>Modificar Valor a cero</v>
          </cell>
        </row>
        <row r="19">
          <cell r="B19">
            <v>5</v>
          </cell>
          <cell r="C19" t="str">
            <v>APOYO A LA SUPERVISIÓN</v>
          </cell>
          <cell r="D19">
            <v>0.01</v>
          </cell>
          <cell r="E19">
            <v>65144521.210500002</v>
          </cell>
          <cell r="F19">
            <v>9</v>
          </cell>
          <cell r="G19">
            <v>1342489.0085999966</v>
          </cell>
          <cell r="H19" t="str">
            <v>Modificar Valor a cero</v>
          </cell>
        </row>
        <row r="20">
          <cell r="B20">
            <v>6</v>
          </cell>
          <cell r="C20" t="str">
            <v>CAPACITACIÓN A USUARIOS</v>
          </cell>
          <cell r="D20">
            <v>0.01</v>
          </cell>
          <cell r="E20">
            <v>65144521.210500002</v>
          </cell>
          <cell r="F20">
            <v>2</v>
          </cell>
          <cell r="G20">
            <v>27421916.13429819</v>
          </cell>
          <cell r="H20" t="str">
            <v>Modificar Valor a cero</v>
          </cell>
        </row>
        <row r="22">
          <cell r="B22" t="str">
            <v>ID</v>
          </cell>
          <cell r="C22" t="str">
            <v xml:space="preserve">DESCRIPCIÓN </v>
          </cell>
        </row>
        <row r="23">
          <cell r="B23">
            <v>1</v>
          </cell>
          <cell r="C23" t="str">
            <v>SMLV:</v>
          </cell>
          <cell r="D23">
            <v>1423500</v>
          </cell>
          <cell r="E23" t="str">
            <v>Año 2025</v>
          </cell>
        </row>
        <row r="24">
          <cell r="B24">
            <v>2</v>
          </cell>
          <cell r="C24" t="str">
            <v>Subsidio de Transporte:</v>
          </cell>
          <cell r="D24">
            <v>200000</v>
          </cell>
          <cell r="E24" t="str">
            <v>Año 2025</v>
          </cell>
        </row>
        <row r="25">
          <cell r="B25">
            <v>3</v>
          </cell>
          <cell r="C25" t="str">
            <v>Margen de valores</v>
          </cell>
          <cell r="D25">
            <v>0.1</v>
          </cell>
        </row>
        <row r="26">
          <cell r="B26">
            <v>4</v>
          </cell>
          <cell r="C26" t="str">
            <v>Base días hábiles x mes</v>
          </cell>
          <cell r="D26">
            <v>24</v>
          </cell>
        </row>
        <row r="28">
          <cell r="C28" t="str">
            <v xml:space="preserve">DATOS DE OBRA </v>
          </cell>
        </row>
        <row r="29">
          <cell r="B29" t="str">
            <v>ID</v>
          </cell>
          <cell r="C29" t="str">
            <v>DESCRIPCION CARGO / OFICIO</v>
          </cell>
          <cell r="D29" t="str">
            <v>Cantidad</v>
          </cell>
          <cell r="E29" t="str">
            <v># Salario</v>
          </cell>
          <cell r="F29" t="str">
            <v>Dedicacion (%)</v>
          </cell>
          <cell r="G29" t="str">
            <v>TOTAL (mes)</v>
          </cell>
        </row>
        <row r="30">
          <cell r="B30">
            <v>1.1000000000000001</v>
          </cell>
          <cell r="C30" t="str">
            <v>Director de proyecto</v>
          </cell>
          <cell r="D30">
            <v>1</v>
          </cell>
          <cell r="E30">
            <v>6</v>
          </cell>
          <cell r="F30">
            <v>0.5</v>
          </cell>
          <cell r="G30">
            <v>10</v>
          </cell>
        </row>
        <row r="31">
          <cell r="B31">
            <v>1.2</v>
          </cell>
          <cell r="C31" t="str">
            <v>Ingeniero residente</v>
          </cell>
          <cell r="D31">
            <v>1</v>
          </cell>
          <cell r="E31">
            <v>4</v>
          </cell>
          <cell r="F31">
            <v>1</v>
          </cell>
          <cell r="G31">
            <v>8</v>
          </cell>
        </row>
        <row r="32">
          <cell r="B32">
            <v>1.3</v>
          </cell>
          <cell r="C32" t="str">
            <v>Tecnico o Tecnologo supervisor de campo</v>
          </cell>
          <cell r="D32">
            <v>0</v>
          </cell>
          <cell r="E32">
            <v>1</v>
          </cell>
          <cell r="F32">
            <v>1</v>
          </cell>
          <cell r="G32">
            <v>8</v>
          </cell>
        </row>
        <row r="33">
          <cell r="B33">
            <v>1.4</v>
          </cell>
          <cell r="C33" t="str">
            <v>Auxiliar de ingenieria</v>
          </cell>
          <cell r="D33">
            <v>0</v>
          </cell>
          <cell r="E33">
            <v>1</v>
          </cell>
          <cell r="F33">
            <v>1</v>
          </cell>
          <cell r="G33">
            <v>8</v>
          </cell>
        </row>
        <row r="34">
          <cell r="B34">
            <v>1.5</v>
          </cell>
          <cell r="C34" t="str">
            <v>Almacenista</v>
          </cell>
          <cell r="D34">
            <v>1</v>
          </cell>
          <cell r="E34">
            <v>2</v>
          </cell>
          <cell r="F34">
            <v>1</v>
          </cell>
          <cell r="G34">
            <v>8</v>
          </cell>
        </row>
        <row r="35">
          <cell r="B35">
            <v>1.6</v>
          </cell>
          <cell r="C35" t="str">
            <v>Secretaria</v>
          </cell>
          <cell r="D35">
            <v>1</v>
          </cell>
          <cell r="E35">
            <v>1</v>
          </cell>
          <cell r="F35">
            <v>1</v>
          </cell>
          <cell r="G35">
            <v>8</v>
          </cell>
        </row>
        <row r="36">
          <cell r="B36">
            <v>1.7</v>
          </cell>
          <cell r="C36" t="str">
            <v>Profesional en salud ocupacional</v>
          </cell>
          <cell r="D36">
            <v>1</v>
          </cell>
          <cell r="E36">
            <v>2</v>
          </cell>
          <cell r="F36">
            <v>1</v>
          </cell>
          <cell r="G36">
            <v>8</v>
          </cell>
        </row>
        <row r="37">
          <cell r="B37">
            <v>1.8</v>
          </cell>
          <cell r="C37" t="str">
            <v>Auxiliar de salud ocupacional</v>
          </cell>
          <cell r="D37">
            <v>0</v>
          </cell>
          <cell r="E37">
            <v>1</v>
          </cell>
          <cell r="F37">
            <v>1</v>
          </cell>
          <cell r="G37">
            <v>8</v>
          </cell>
        </row>
        <row r="38">
          <cell r="B38">
            <v>1.9</v>
          </cell>
          <cell r="C38" t="str">
            <v>Profesional ambiental</v>
          </cell>
          <cell r="D38">
            <v>1</v>
          </cell>
          <cell r="E38">
            <v>2</v>
          </cell>
          <cell r="F38">
            <v>1</v>
          </cell>
          <cell r="G38">
            <v>8</v>
          </cell>
        </row>
        <row r="39">
          <cell r="B39">
            <v>1.1100000000000001</v>
          </cell>
          <cell r="C39" t="str">
            <v>Profesional trabajo social</v>
          </cell>
          <cell r="D39">
            <v>1</v>
          </cell>
          <cell r="E39">
            <v>2</v>
          </cell>
          <cell r="F39">
            <v>1</v>
          </cell>
          <cell r="G39">
            <v>8</v>
          </cell>
        </row>
        <row r="40">
          <cell r="B40">
            <v>1.1200000000000001</v>
          </cell>
          <cell r="C40" t="str">
            <v>Contador</v>
          </cell>
          <cell r="D40">
            <v>1</v>
          </cell>
          <cell r="E40">
            <v>2</v>
          </cell>
          <cell r="F40">
            <v>0.5</v>
          </cell>
          <cell r="G40">
            <v>8</v>
          </cell>
        </row>
        <row r="41">
          <cell r="B41">
            <v>1.1299999999999999</v>
          </cell>
          <cell r="C41" t="str">
            <v>Abogado</v>
          </cell>
          <cell r="D41">
            <v>1</v>
          </cell>
          <cell r="E41">
            <v>2</v>
          </cell>
          <cell r="F41">
            <v>0.5</v>
          </cell>
          <cell r="G41">
            <v>8</v>
          </cell>
        </row>
        <row r="43">
          <cell r="B43" t="str">
            <v>2,1,1</v>
          </cell>
          <cell r="C43" t="str">
            <v>Documentos, papelería, cafetería</v>
          </cell>
          <cell r="D43">
            <v>1</v>
          </cell>
          <cell r="E43">
            <v>1000000</v>
          </cell>
          <cell r="G43">
            <v>10</v>
          </cell>
        </row>
        <row r="44">
          <cell r="B44" t="str">
            <v>2,1,2</v>
          </cell>
          <cell r="C44" t="str">
            <v>Comunicaciones</v>
          </cell>
          <cell r="D44">
            <v>2</v>
          </cell>
          <cell r="E44">
            <v>180000</v>
          </cell>
          <cell r="G44">
            <v>10</v>
          </cell>
        </row>
        <row r="45">
          <cell r="B45" t="str">
            <v>2,1,3</v>
          </cell>
          <cell r="C45" t="str">
            <v>Computador, impresora y escritorio</v>
          </cell>
          <cell r="D45">
            <v>3</v>
          </cell>
          <cell r="E45">
            <v>500000</v>
          </cell>
          <cell r="G45">
            <v>10</v>
          </cell>
        </row>
        <row r="46">
          <cell r="B46" t="str">
            <v>2,1,4</v>
          </cell>
          <cell r="C46" t="str">
            <v>Cartillas de socialización de usuarios más 10 % de desperdicio</v>
          </cell>
          <cell r="D46">
            <v>300</v>
          </cell>
          <cell r="E46">
            <v>8000</v>
          </cell>
          <cell r="G46">
            <v>10</v>
          </cell>
        </row>
        <row r="47">
          <cell r="B47" t="str">
            <v>2,1,5</v>
          </cell>
          <cell r="C47" t="str">
            <v xml:space="preserve">Caja menor administración </v>
          </cell>
          <cell r="D47">
            <v>1</v>
          </cell>
          <cell r="E47">
            <v>1200000</v>
          </cell>
          <cell r="G47">
            <v>10</v>
          </cell>
        </row>
        <row r="48">
          <cell r="B48" t="str">
            <v>2,1,6</v>
          </cell>
          <cell r="C48" t="str">
            <v xml:space="preserve">Alquiler bodega - oficina </v>
          </cell>
          <cell r="D48">
            <v>1</v>
          </cell>
          <cell r="E48">
            <v>1200000</v>
          </cell>
          <cell r="G48">
            <v>10</v>
          </cell>
        </row>
        <row r="49">
          <cell r="B49" t="str">
            <v>2,1,7</v>
          </cell>
          <cell r="C49" t="str">
            <v>Servicios públicos (oficina + bodega + vigilancia)</v>
          </cell>
          <cell r="D49">
            <v>1</v>
          </cell>
          <cell r="E49">
            <v>500000</v>
          </cell>
          <cell r="G49">
            <v>10</v>
          </cell>
        </row>
        <row r="50">
          <cell r="B50" t="str">
            <v>2,1,8</v>
          </cell>
          <cell r="C50" t="str">
            <v xml:space="preserve">Pólizas </v>
          </cell>
          <cell r="D50">
            <v>1</v>
          </cell>
          <cell r="E50">
            <v>5000000</v>
          </cell>
          <cell r="G50">
            <v>10</v>
          </cell>
        </row>
        <row r="51">
          <cell r="B51" t="str">
            <v>2,1,9</v>
          </cell>
          <cell r="C51" t="str">
            <v>Valla informativa contrato incluye estructura metalica 3m x1,5</v>
          </cell>
          <cell r="D51">
            <v>1</v>
          </cell>
          <cell r="E51">
            <v>2550000</v>
          </cell>
          <cell r="G51">
            <v>1</v>
          </cell>
        </row>
        <row r="52">
          <cell r="B52" t="str">
            <v>2,1,10</v>
          </cell>
          <cell r="C52" t="str">
            <v>lavamanos portatil con pedal en material plastico</v>
          </cell>
          <cell r="D52">
            <v>0</v>
          </cell>
          <cell r="E52">
            <v>120000</v>
          </cell>
          <cell r="G52">
            <v>1</v>
          </cell>
        </row>
        <row r="53">
          <cell r="B53" t="str">
            <v>2,1,11</v>
          </cell>
          <cell r="C53" t="str">
            <v>Dispensador con pedal para gel antibacterial</v>
          </cell>
          <cell r="D53">
            <v>0</v>
          </cell>
          <cell r="E53">
            <v>80000</v>
          </cell>
          <cell r="G53">
            <v>1</v>
          </cell>
        </row>
        <row r="54">
          <cell r="B54" t="str">
            <v>2,1,12</v>
          </cell>
          <cell r="C54" t="str">
            <v>Tapaboca desechable, tres capas, hipoalergénico, ajuste nasal caja de 50 Unidades</v>
          </cell>
          <cell r="D54">
            <v>0</v>
          </cell>
          <cell r="E54">
            <v>72000</v>
          </cell>
          <cell r="G54">
            <v>10</v>
          </cell>
        </row>
        <row r="55">
          <cell r="B55" t="str">
            <v>2,1,13</v>
          </cell>
          <cell r="C55" t="str">
            <v>Gel antibacterial para dispensador x 1000ml</v>
          </cell>
          <cell r="D55">
            <v>0</v>
          </cell>
          <cell r="E55">
            <v>46000</v>
          </cell>
          <cell r="G55">
            <v>10</v>
          </cell>
        </row>
        <row r="56">
          <cell r="B56" t="str">
            <v>2,1,14</v>
          </cell>
          <cell r="C56" t="str">
            <v>Jabón líquido antibacterial con valvula dosificadora x 1000ml</v>
          </cell>
          <cell r="D56">
            <v>0</v>
          </cell>
          <cell r="E56">
            <v>26000</v>
          </cell>
          <cell r="G56">
            <v>10</v>
          </cell>
        </row>
        <row r="57">
          <cell r="B57" t="str">
            <v>2,1,15</v>
          </cell>
          <cell r="C57" t="str">
            <v>Alcohol Etilico Desinfectante Limpiador 70% x 1000ml</v>
          </cell>
          <cell r="D57">
            <v>0</v>
          </cell>
          <cell r="E57">
            <v>54000</v>
          </cell>
          <cell r="G57">
            <v>10</v>
          </cell>
        </row>
        <row r="58">
          <cell r="B58" t="str">
            <v>2,1,16</v>
          </cell>
          <cell r="C58" t="str">
            <v>Toallas de papel para manos x 150 unidades</v>
          </cell>
          <cell r="D58">
            <v>0</v>
          </cell>
          <cell r="E58">
            <v>35200</v>
          </cell>
          <cell r="G58">
            <v>10</v>
          </cell>
        </row>
        <row r="59">
          <cell r="B59" t="str">
            <v>2,1,17</v>
          </cell>
          <cell r="C59" t="str">
            <v>Guantes de latex caja x 100 unidades</v>
          </cell>
          <cell r="D59">
            <v>0</v>
          </cell>
          <cell r="E59">
            <v>31800</v>
          </cell>
          <cell r="G59">
            <v>10</v>
          </cell>
        </row>
        <row r="60">
          <cell r="B60" t="str">
            <v>2,1,18</v>
          </cell>
          <cell r="C60" t="str">
            <v>Alquiler de camionetas</v>
          </cell>
          <cell r="D60">
            <v>2</v>
          </cell>
          <cell r="E60">
            <v>9500000</v>
          </cell>
          <cell r="G60">
            <v>8</v>
          </cell>
        </row>
        <row r="61">
          <cell r="B61" t="str">
            <v>2,1,19</v>
          </cell>
          <cell r="C61" t="str">
            <v xml:space="preserve">COMPENSACIÓN AMBIENTAL </v>
          </cell>
          <cell r="D61">
            <v>1</v>
          </cell>
          <cell r="E61">
            <v>86872800</v>
          </cell>
        </row>
        <row r="63">
          <cell r="B63" t="str">
            <v>2,2,1</v>
          </cell>
          <cell r="C63" t="str">
            <v>Estampilla para el bienestar del adulto mayor 4%</v>
          </cell>
          <cell r="D63">
            <v>1</v>
          </cell>
          <cell r="E63">
            <v>0.04</v>
          </cell>
        </row>
        <row r="64">
          <cell r="B64" t="str">
            <v>2,2,2</v>
          </cell>
          <cell r="C64" t="str">
            <v>Fondo de seguridad ciudadana 5%</v>
          </cell>
          <cell r="D64">
            <v>1</v>
          </cell>
          <cell r="E64">
            <v>0.05</v>
          </cell>
        </row>
        <row r="65">
          <cell r="B65" t="str">
            <v>2,2,3</v>
          </cell>
          <cell r="C65" t="str">
            <v>Estampilla pro Cultura 1.5%</v>
          </cell>
          <cell r="D65">
            <v>1</v>
          </cell>
          <cell r="E65">
            <v>1.4999999999999999E-2</v>
          </cell>
        </row>
        <row r="66">
          <cell r="B66" t="str">
            <v>2,2,4</v>
          </cell>
          <cell r="C66" t="str">
            <v>Tasa pro Deporte y recreación 1.5%</v>
          </cell>
          <cell r="D66">
            <v>1</v>
          </cell>
          <cell r="E66">
            <v>1.4999999999999999E-2</v>
          </cell>
        </row>
        <row r="67">
          <cell r="B67" t="str">
            <v>2,2,5</v>
          </cell>
          <cell r="C67" t="str">
            <v>Estampilla proelectrificación rural 1%</v>
          </cell>
          <cell r="D67">
            <v>1</v>
          </cell>
          <cell r="E67">
            <v>0.01</v>
          </cell>
        </row>
        <row r="68">
          <cell r="B68" t="str">
            <v>2,2,6</v>
          </cell>
        </row>
        <row r="69">
          <cell r="B69" t="str">
            <v>2,2,7</v>
          </cell>
        </row>
        <row r="70">
          <cell r="B70" t="str">
            <v>2,2,8</v>
          </cell>
        </row>
        <row r="71">
          <cell r="B71" t="str">
            <v>2,2,9</v>
          </cell>
        </row>
        <row r="72">
          <cell r="B72" t="str">
            <v>2,2,10</v>
          </cell>
          <cell r="E72">
            <v>0</v>
          </cell>
        </row>
        <row r="74">
          <cell r="C74" t="str">
            <v xml:space="preserve">DATOS DE OBRA </v>
          </cell>
        </row>
        <row r="75">
          <cell r="B75" t="str">
            <v>ID</v>
          </cell>
          <cell r="C75" t="str">
            <v>DESCRIPCION CARGO / OFICIO</v>
          </cell>
          <cell r="E75" t="str">
            <v># Salario</v>
          </cell>
        </row>
        <row r="76">
          <cell r="B76" t="str">
            <v>2,3,1</v>
          </cell>
          <cell r="C76" t="str">
            <v>Ingeniero Electrico, Electricista o industrial de apoyo a la supervisión</v>
          </cell>
          <cell r="E76">
            <v>4180149</v>
          </cell>
        </row>
        <row r="79">
          <cell r="C79" t="str">
            <v xml:space="preserve">DATOS DE OBRA </v>
          </cell>
        </row>
        <row r="80">
          <cell r="B80" t="str">
            <v>ID</v>
          </cell>
          <cell r="C80" t="str">
            <v>DESCRIPCION CARGO / OFICIO</v>
          </cell>
          <cell r="E80" t="str">
            <v># Salario</v>
          </cell>
        </row>
        <row r="81">
          <cell r="B81" t="str">
            <v>2,3,2</v>
          </cell>
          <cell r="C81" t="str">
            <v>PROFESIONAL ELECTRICISTA</v>
          </cell>
          <cell r="E81">
            <v>57425.396919335501</v>
          </cell>
        </row>
        <row r="82">
          <cell r="C82" t="str">
            <v>DESCRIPCION</v>
          </cell>
          <cell r="D82" t="str">
            <v>CANT</v>
          </cell>
          <cell r="E82" t="str">
            <v>V.UNITARIO</v>
          </cell>
        </row>
        <row r="83">
          <cell r="B83" t="str">
            <v>2,3,3</v>
          </cell>
          <cell r="C83" t="str">
            <v>Alquiler de Video Bean x 3 horas</v>
          </cell>
          <cell r="D83">
            <v>1</v>
          </cell>
          <cell r="E83">
            <v>400000</v>
          </cell>
        </row>
        <row r="84">
          <cell r="B84" t="str">
            <v>2,3,4</v>
          </cell>
          <cell r="C84" t="str">
            <v>Alquiler de Sonido (Bafle + 2 microfonos)</v>
          </cell>
          <cell r="D84">
            <v>1</v>
          </cell>
          <cell r="E84">
            <v>250000</v>
          </cell>
        </row>
        <row r="85">
          <cell r="B85" t="str">
            <v>2,3,5</v>
          </cell>
          <cell r="C85" t="str">
            <v>Alquiler lugar de evento</v>
          </cell>
          <cell r="D85">
            <v>1</v>
          </cell>
          <cell r="E85">
            <v>800000</v>
          </cell>
        </row>
        <row r="86">
          <cell r="B86" t="str">
            <v>2,3,6</v>
          </cell>
          <cell r="C86" t="str">
            <v>Alquiler sillas tipo Rimax</v>
          </cell>
          <cell r="D86">
            <v>293</v>
          </cell>
          <cell r="E86">
            <v>1000</v>
          </cell>
        </row>
        <row r="87">
          <cell r="B87" t="str">
            <v>2,3,7</v>
          </cell>
          <cell r="C87" t="str">
            <v>Decoracion y arreglos</v>
          </cell>
          <cell r="D87">
            <v>1</v>
          </cell>
          <cell r="E87">
            <v>120000</v>
          </cell>
        </row>
        <row r="88">
          <cell r="B88" t="str">
            <v>2,3,8</v>
          </cell>
          <cell r="C88" t="str">
            <v>Impresión Manual de Usuario Final</v>
          </cell>
          <cell r="D88">
            <v>293</v>
          </cell>
          <cell r="E88">
            <v>20000</v>
          </cell>
        </row>
        <row r="89">
          <cell r="B89" t="str">
            <v>2,3,9</v>
          </cell>
          <cell r="C89" t="str">
            <v>Refrigerio (Jugo natural vaso de 8 onzas + sandwich de pollo)</v>
          </cell>
          <cell r="D89">
            <v>293</v>
          </cell>
          <cell r="E89">
            <v>5000</v>
          </cell>
        </row>
        <row r="94">
          <cell r="B94" t="str">
            <v xml:space="preserve">DATOS DE MATERIALES A INGRESAR </v>
          </cell>
        </row>
        <row r="95">
          <cell r="B95" t="str">
            <v>ID</v>
          </cell>
          <cell r="C95" t="str">
            <v>DESCRIPCIÓN DE MATERIALES</v>
          </cell>
          <cell r="D95" t="str">
            <v>UNID.</v>
          </cell>
          <cell r="E95" t="str">
            <v>VR. UNIT.</v>
          </cell>
          <cell r="F95" t="str">
            <v>CANTIDAD</v>
          </cell>
          <cell r="G95" t="str">
            <v>PESO (Kg)</v>
          </cell>
          <cell r="H95" t="str">
            <v>AJUSTE / VOLUMEN</v>
          </cell>
        </row>
        <row r="96">
          <cell r="B96">
            <v>1.1000000000000001</v>
          </cell>
          <cell r="C96" t="str">
            <v>Replanteo y Localización de Usuarios</v>
          </cell>
        </row>
        <row r="97">
          <cell r="B97">
            <v>1.2</v>
          </cell>
          <cell r="C97" t="str">
            <v xml:space="preserve">Suministro, Transporte e Instalación de Sistema de 2 Paneles 710 W  Monocristalino bifacial, doble cristal de alta eficiencia tolerancia positiva de vatios eficiencia del modulo de 22%, Garantia de 15 años </v>
          </cell>
          <cell r="G97">
            <v>72</v>
          </cell>
          <cell r="H97">
            <v>1</v>
          </cell>
        </row>
        <row r="98">
          <cell r="B98" t="str">
            <v>M01</v>
          </cell>
          <cell r="C98" t="str">
            <v xml:space="preserve">Paneles 710 W  Monocristalino bifacial, doble cristal de alta eficiencia tolerancia positiva de vatios eficiencia del modulo de 22%, Garantia de 15 años </v>
          </cell>
          <cell r="D98" t="str">
            <v>UND</v>
          </cell>
          <cell r="E98">
            <v>890000</v>
          </cell>
          <cell r="F98">
            <v>2</v>
          </cell>
          <cell r="G98">
            <v>28</v>
          </cell>
          <cell r="H98">
            <v>1</v>
          </cell>
        </row>
        <row r="99">
          <cell r="B99" t="str">
            <v>M02</v>
          </cell>
          <cell r="C99" t="str">
            <v>Tornillos en acero galvanizado 1/4" x 3/4, incluye tuerca, guaza y arandela.</v>
          </cell>
          <cell r="D99" t="str">
            <v>UND</v>
          </cell>
          <cell r="E99">
            <v>825</v>
          </cell>
          <cell r="F99">
            <v>12</v>
          </cell>
          <cell r="G99">
            <v>44</v>
          </cell>
        </row>
        <row r="100">
          <cell r="B100" t="str">
            <v>M03</v>
          </cell>
          <cell r="C100" t="str">
            <v>Conector MC4 hembra.</v>
          </cell>
          <cell r="D100" t="str">
            <v>UND</v>
          </cell>
          <cell r="E100">
            <v>7800</v>
          </cell>
          <cell r="F100">
            <v>1</v>
          </cell>
        </row>
        <row r="101">
          <cell r="B101" t="str">
            <v>M04</v>
          </cell>
          <cell r="C101" t="str">
            <v>Conector MC4 macho.</v>
          </cell>
          <cell r="D101" t="str">
            <v>UND</v>
          </cell>
          <cell r="E101">
            <v>7800</v>
          </cell>
          <cell r="F101">
            <v>1</v>
          </cell>
        </row>
        <row r="102">
          <cell r="B102" t="str">
            <v>M05</v>
          </cell>
          <cell r="C102" t="str">
            <v>Cable Solar 6 mm2 NEGRO.</v>
          </cell>
          <cell r="D102" t="str">
            <v>ML</v>
          </cell>
          <cell r="E102">
            <v>7793</v>
          </cell>
          <cell r="F102">
            <v>10</v>
          </cell>
        </row>
        <row r="103">
          <cell r="B103" t="str">
            <v>M06</v>
          </cell>
          <cell r="C103" t="str">
            <v>Caja de paso externa plástica con riel IP65 20x20 Cm doble fondo.</v>
          </cell>
          <cell r="D103" t="str">
            <v>UND</v>
          </cell>
          <cell r="E103">
            <v>127000</v>
          </cell>
          <cell r="F103">
            <v>1</v>
          </cell>
        </row>
        <row r="104">
          <cell r="B104" t="str">
            <v>M07</v>
          </cell>
          <cell r="C104" t="str">
            <v>Interruptor termomagnetico de 20 A tipo riel - DC</v>
          </cell>
          <cell r="D104" t="str">
            <v>UND</v>
          </cell>
          <cell r="E104">
            <v>55000</v>
          </cell>
          <cell r="F104">
            <v>1</v>
          </cell>
        </row>
        <row r="105">
          <cell r="B105" t="str">
            <v>M08</v>
          </cell>
          <cell r="C105" t="str">
            <v>Bloque de distribucion aislado (barraje)</v>
          </cell>
          <cell r="D105" t="str">
            <v>UND</v>
          </cell>
          <cell r="E105">
            <v>53097</v>
          </cell>
          <cell r="F105">
            <v>3</v>
          </cell>
        </row>
        <row r="106">
          <cell r="B106" t="str">
            <v>M09</v>
          </cell>
          <cell r="C106" t="str">
            <v>Descargador de sobretensiones (DPS)</v>
          </cell>
          <cell r="D106" t="str">
            <v>UND</v>
          </cell>
          <cell r="E106">
            <v>155700</v>
          </cell>
          <cell r="F106">
            <v>1</v>
          </cell>
        </row>
        <row r="107">
          <cell r="B107" t="str">
            <v>M10</v>
          </cell>
          <cell r="C107" t="str">
            <v>Cinta Bandit 1/4, incluye hebilla en acero inoxidable.</v>
          </cell>
          <cell r="D107" t="str">
            <v>ML</v>
          </cell>
          <cell r="E107">
            <v>12120</v>
          </cell>
          <cell r="F107">
            <v>1</v>
          </cell>
        </row>
        <row r="108">
          <cell r="B108" t="str">
            <v>M11</v>
          </cell>
          <cell r="C108" t="str">
            <v xml:space="preserve">Riel omega, incluye remaches </v>
          </cell>
          <cell r="D108" t="str">
            <v>ML</v>
          </cell>
          <cell r="E108">
            <v>19900</v>
          </cell>
          <cell r="F108">
            <v>0.1</v>
          </cell>
        </row>
        <row r="109">
          <cell r="B109" t="str">
            <v>M12</v>
          </cell>
          <cell r="C109" t="str">
            <v>Prensa estopa plastica 3/4".</v>
          </cell>
          <cell r="D109" t="str">
            <v>UND</v>
          </cell>
          <cell r="E109">
            <v>5200</v>
          </cell>
          <cell r="F109">
            <v>2</v>
          </cell>
        </row>
        <row r="110">
          <cell r="B110" t="str">
            <v>M13</v>
          </cell>
          <cell r="C110" t="str">
            <v>Conector recto para coraza 3/4".</v>
          </cell>
          <cell r="D110" t="str">
            <v>UND</v>
          </cell>
          <cell r="E110">
            <v>7800</v>
          </cell>
          <cell r="F110">
            <v>1</v>
          </cell>
        </row>
        <row r="111">
          <cell r="B111" t="str">
            <v>M14</v>
          </cell>
          <cell r="C111" t="str">
            <v>Conector curvo para coraza de 3/4".</v>
          </cell>
          <cell r="D111" t="str">
            <v>UND</v>
          </cell>
          <cell r="E111">
            <v>9700</v>
          </cell>
          <cell r="F111">
            <v>1</v>
          </cell>
        </row>
        <row r="112">
          <cell r="B112" t="str">
            <v>M15</v>
          </cell>
          <cell r="C112" t="str">
            <v>Coraza americana, alma en acero 3/4"</v>
          </cell>
          <cell r="D112" t="str">
            <v>ML</v>
          </cell>
          <cell r="E112">
            <v>6490</v>
          </cell>
          <cell r="F112">
            <v>0.2</v>
          </cell>
        </row>
        <row r="113">
          <cell r="B113" t="str">
            <v>M16</v>
          </cell>
          <cell r="C113" t="str">
            <v>Consumibles (amarres, marquillas, cinta de marcación y/o aislante, etc)</v>
          </cell>
          <cell r="D113" t="str">
            <v>UND</v>
          </cell>
          <cell r="E113">
            <v>45000</v>
          </cell>
          <cell r="F113">
            <v>1</v>
          </cell>
        </row>
        <row r="114">
          <cell r="B114">
            <v>1.3</v>
          </cell>
          <cell r="C114" t="str">
            <v>Suministro, Transporte e Instalación de Mastil estructurado de 3 mtrs x160mm con base cuadrada de 330mmx330mm, acero galvanizado, espesor 2.5mm para Modulos de 2 Paneles Solares</v>
          </cell>
          <cell r="G114">
            <v>150</v>
          </cell>
          <cell r="H114">
            <v>1</v>
          </cell>
        </row>
        <row r="115">
          <cell r="B115" t="str">
            <v>M17</v>
          </cell>
          <cell r="C115" t="str">
            <v>Estructura metálica galvanizada para soportar dos (2) paneles fotovoltaicos</v>
          </cell>
          <cell r="D115" t="str">
            <v>UND</v>
          </cell>
          <cell r="E115">
            <v>1272740</v>
          </cell>
          <cell r="F115">
            <v>1</v>
          </cell>
          <cell r="G115">
            <v>150</v>
          </cell>
          <cell r="H115">
            <v>1</v>
          </cell>
        </row>
        <row r="116">
          <cell r="B116" t="str">
            <v>M18</v>
          </cell>
          <cell r="C116" t="str">
            <v>Poste metálico tipo mastil estructurado de 3 mtrs, en acero galvanizado, espesor 2.5mm, dos mirillas</v>
          </cell>
          <cell r="D116" t="str">
            <v>UND</v>
          </cell>
          <cell r="E116">
            <v>405880</v>
          </cell>
          <cell r="F116">
            <v>1</v>
          </cell>
        </row>
        <row r="117">
          <cell r="B117" t="str">
            <v>M19</v>
          </cell>
          <cell r="C117" t="str">
            <v>Tornillería metálica galvanizada fijación</v>
          </cell>
          <cell r="D117" t="str">
            <v>UND</v>
          </cell>
          <cell r="E117">
            <v>68200</v>
          </cell>
          <cell r="F117">
            <v>1</v>
          </cell>
        </row>
        <row r="118">
          <cell r="B118" t="str">
            <v>M20</v>
          </cell>
          <cell r="C118" t="str">
            <v xml:space="preserve">Cemento </v>
          </cell>
          <cell r="D118" t="str">
            <v>UND</v>
          </cell>
          <cell r="E118">
            <v>49500</v>
          </cell>
          <cell r="F118">
            <v>1</v>
          </cell>
        </row>
        <row r="119">
          <cell r="B119" t="str">
            <v>M21</v>
          </cell>
          <cell r="C119" t="str">
            <v>Arena</v>
          </cell>
          <cell r="D119" t="str">
            <v>M^3</v>
          </cell>
          <cell r="E119">
            <v>49500</v>
          </cell>
          <cell r="F119">
            <v>0.1</v>
          </cell>
        </row>
        <row r="120">
          <cell r="B120" t="str">
            <v>M22</v>
          </cell>
          <cell r="C120" t="str">
            <v>Grava 1/2"</v>
          </cell>
          <cell r="D120" t="str">
            <v>M^3</v>
          </cell>
          <cell r="E120">
            <v>104500</v>
          </cell>
          <cell r="F120">
            <v>0.12</v>
          </cell>
        </row>
        <row r="121">
          <cell r="B121" t="str">
            <v>M23</v>
          </cell>
          <cell r="C121" t="str">
            <v>Varilla de acero estructural corrugada 1/2" x 6 [m]</v>
          </cell>
          <cell r="D121" t="str">
            <v>ML</v>
          </cell>
          <cell r="E121">
            <v>33000</v>
          </cell>
          <cell r="F121">
            <v>1.2</v>
          </cell>
        </row>
        <row r="122">
          <cell r="B122" t="str">
            <v>M24</v>
          </cell>
          <cell r="C122" t="str">
            <v>Varilla de acero estructural corrugada 3/8" x 6 [m]</v>
          </cell>
          <cell r="D122" t="str">
            <v>ML</v>
          </cell>
          <cell r="E122">
            <v>23100</v>
          </cell>
          <cell r="F122">
            <v>1.6</v>
          </cell>
        </row>
        <row r="123">
          <cell r="B123" t="str">
            <v>M25</v>
          </cell>
          <cell r="C123" t="str">
            <v>Alambre de acero</v>
          </cell>
          <cell r="D123" t="str">
            <v>KG</v>
          </cell>
          <cell r="E123">
            <v>5170</v>
          </cell>
          <cell r="F123">
            <v>0.2</v>
          </cell>
        </row>
        <row r="124">
          <cell r="B124" t="str">
            <v>M26</v>
          </cell>
          <cell r="C124" t="str">
            <v>Pernos en acero 5/8 " - punta roscada y galvanizada-cuerpo en L - Longitud total 90 [cm] - gancho 20 [cm]</v>
          </cell>
          <cell r="D124" t="str">
            <v>UND</v>
          </cell>
          <cell r="E124">
            <v>31900</v>
          </cell>
          <cell r="F124">
            <v>4</v>
          </cell>
        </row>
        <row r="125">
          <cell r="B125">
            <v>1.4</v>
          </cell>
          <cell r="C125" t="str">
            <v>Suministro, Transporte e Instalación de Controlador MPPT de  60 A a 1500 W con eficiencia superior a 98%</v>
          </cell>
          <cell r="G125">
            <v>9</v>
          </cell>
          <cell r="H125">
            <v>2</v>
          </cell>
        </row>
        <row r="126">
          <cell r="B126" t="str">
            <v>M27</v>
          </cell>
          <cell r="C126" t="str">
            <v>Controlador MPPT de  60 A a 1500 W con eficiencia superior a 98%</v>
          </cell>
          <cell r="D126" t="str">
            <v>UND</v>
          </cell>
          <cell r="E126">
            <v>1282740</v>
          </cell>
          <cell r="F126">
            <v>1</v>
          </cell>
          <cell r="G126">
            <v>9</v>
          </cell>
          <cell r="H126">
            <v>2</v>
          </cell>
        </row>
        <row r="127">
          <cell r="B127" t="str">
            <v>M28</v>
          </cell>
          <cell r="C127" t="str">
            <v>Interruptor termomagnetico de 63 A tipo riel - DC</v>
          </cell>
          <cell r="D127" t="str">
            <v>UND</v>
          </cell>
          <cell r="E127">
            <v>51700</v>
          </cell>
          <cell r="F127">
            <v>1</v>
          </cell>
        </row>
        <row r="128">
          <cell r="B128" t="str">
            <v>M29</v>
          </cell>
          <cell r="C128" t="str">
            <v xml:space="preserve">Riel omega, incluye remaches </v>
          </cell>
          <cell r="D128" t="str">
            <v>ML</v>
          </cell>
          <cell r="E128">
            <v>19900</v>
          </cell>
          <cell r="F128">
            <v>0.1</v>
          </cell>
        </row>
        <row r="129">
          <cell r="B129" t="str">
            <v>M30</v>
          </cell>
          <cell r="C129" t="str">
            <v>Cable de cobre THHN/THWN #6 AWG COLOR VERDE</v>
          </cell>
          <cell r="D129" t="str">
            <v>ML</v>
          </cell>
          <cell r="E129">
            <v>9850</v>
          </cell>
          <cell r="F129">
            <v>0.4</v>
          </cell>
        </row>
        <row r="130">
          <cell r="B130" t="str">
            <v>M31</v>
          </cell>
          <cell r="C130" t="str">
            <v>Conductor calibre 10 AWG Negro</v>
          </cell>
          <cell r="D130" t="str">
            <v>ML</v>
          </cell>
          <cell r="E130">
            <v>6820</v>
          </cell>
          <cell r="F130">
            <v>0.5</v>
          </cell>
        </row>
        <row r="131">
          <cell r="B131" t="str">
            <v>M32</v>
          </cell>
          <cell r="C131" t="str">
            <v>Soporte de fijacion de Regulador</v>
          </cell>
          <cell r="D131" t="str">
            <v>UND</v>
          </cell>
          <cell r="E131">
            <v>5610</v>
          </cell>
          <cell r="F131">
            <v>1</v>
          </cell>
        </row>
        <row r="132">
          <cell r="B132" t="str">
            <v>M33</v>
          </cell>
          <cell r="C132" t="str">
            <v>Consumibles (amarres, marquillas, cinta de marcación y/o aislante, etc)</v>
          </cell>
          <cell r="D132" t="str">
            <v>UND</v>
          </cell>
          <cell r="E132">
            <v>45000</v>
          </cell>
          <cell r="F132">
            <v>1</v>
          </cell>
        </row>
        <row r="133">
          <cell r="B133">
            <v>1.5</v>
          </cell>
          <cell r="C133" t="str">
            <v>Suministro, Transporte e Instalación de Batería Litio 200 Ah a 25.6 Vdc con Ciclos 6000 a DoD hasta el 80%</v>
          </cell>
          <cell r="G133">
            <v>40</v>
          </cell>
          <cell r="H133">
            <v>1</v>
          </cell>
        </row>
        <row r="134">
          <cell r="B134" t="str">
            <v>M34</v>
          </cell>
          <cell r="C134" t="str">
            <v>Batería Litio 200 Ah a 25.6 Vdc con Ciclos 6000 a DoD hasta el 80%</v>
          </cell>
          <cell r="D134" t="str">
            <v>UND</v>
          </cell>
          <cell r="E134">
            <v>5650140</v>
          </cell>
          <cell r="F134">
            <v>1</v>
          </cell>
          <cell r="G134">
            <v>40</v>
          </cell>
          <cell r="H134">
            <v>1</v>
          </cell>
        </row>
        <row r="135">
          <cell r="B135" t="str">
            <v>M35</v>
          </cell>
          <cell r="C135" t="str">
            <v>Terminales para batería</v>
          </cell>
          <cell r="D135" t="str">
            <v>UND</v>
          </cell>
          <cell r="E135">
            <v>4950</v>
          </cell>
          <cell r="F135">
            <v>2</v>
          </cell>
        </row>
        <row r="136">
          <cell r="B136" t="str">
            <v>M36</v>
          </cell>
          <cell r="C136" t="str">
            <v>Termoencogible 10 mm</v>
          </cell>
          <cell r="D136" t="str">
            <v>ML</v>
          </cell>
          <cell r="E136">
            <v>5610</v>
          </cell>
          <cell r="F136">
            <v>0.15</v>
          </cell>
        </row>
        <row r="137">
          <cell r="B137" t="str">
            <v>M37</v>
          </cell>
          <cell r="C137" t="str">
            <v>Conductor calibre 10 AWG Negro</v>
          </cell>
          <cell r="D137" t="str">
            <v>ML</v>
          </cell>
          <cell r="E137">
            <v>6820</v>
          </cell>
          <cell r="F137">
            <v>1</v>
          </cell>
        </row>
        <row r="138">
          <cell r="B138" t="str">
            <v>M38</v>
          </cell>
          <cell r="C138" t="str">
            <v>Interruptor termomagnetico de 63 A tipo riel - DC</v>
          </cell>
          <cell r="D138" t="str">
            <v>UND</v>
          </cell>
          <cell r="E138">
            <v>72500</v>
          </cell>
          <cell r="F138">
            <v>1</v>
          </cell>
        </row>
        <row r="139">
          <cell r="B139" t="str">
            <v>M39</v>
          </cell>
          <cell r="C139" t="str">
            <v xml:space="preserve">Riel omega, incluye remaches </v>
          </cell>
          <cell r="D139" t="str">
            <v>ML</v>
          </cell>
          <cell r="E139">
            <v>19900</v>
          </cell>
          <cell r="F139">
            <v>0.1</v>
          </cell>
        </row>
        <row r="140">
          <cell r="B140" t="str">
            <v>M40</v>
          </cell>
          <cell r="C140" t="str">
            <v>Consumibles (amarres, marquillas, cinta de marcación y/o aislante, etc)</v>
          </cell>
          <cell r="D140" t="str">
            <v>UND</v>
          </cell>
          <cell r="E140">
            <v>45000</v>
          </cell>
          <cell r="F140">
            <v>1</v>
          </cell>
        </row>
        <row r="141">
          <cell r="B141">
            <v>1.6</v>
          </cell>
          <cell r="C141" t="str">
            <v>Suministro, Transporte e Instalación de Inversor de onda senoidal pura 24 Vdc a 2000 W con eficiencia superior al 91% de -15 a 60 °C</v>
          </cell>
          <cell r="G141">
            <v>21</v>
          </cell>
          <cell r="H141">
            <v>2</v>
          </cell>
        </row>
        <row r="142">
          <cell r="B142" t="str">
            <v>M41</v>
          </cell>
          <cell r="C142" t="str">
            <v>Inversor de onda senoidal pura 24 Vdc a 2000 W con eficiencia superior al 91% de -15 a 60 °C</v>
          </cell>
          <cell r="D142" t="str">
            <v>UND</v>
          </cell>
          <cell r="E142">
            <v>1380040</v>
          </cell>
          <cell r="F142">
            <v>1</v>
          </cell>
          <cell r="G142">
            <v>21</v>
          </cell>
          <cell r="H142">
            <v>2</v>
          </cell>
        </row>
        <row r="143">
          <cell r="B143" t="str">
            <v>M42</v>
          </cell>
          <cell r="C143" t="str">
            <v>Soporte de fijacion de Inversor</v>
          </cell>
          <cell r="D143" t="str">
            <v>UND</v>
          </cell>
          <cell r="E143">
            <v>5280</v>
          </cell>
          <cell r="F143">
            <v>1</v>
          </cell>
        </row>
        <row r="144">
          <cell r="B144" t="str">
            <v>M43</v>
          </cell>
          <cell r="C144" t="str">
            <v xml:space="preserve">Riel omega, incluye remaches </v>
          </cell>
          <cell r="D144" t="str">
            <v>ML</v>
          </cell>
          <cell r="E144">
            <v>19900</v>
          </cell>
          <cell r="F144">
            <v>0.1</v>
          </cell>
        </row>
        <row r="145">
          <cell r="B145" t="str">
            <v>M44</v>
          </cell>
          <cell r="C145" t="str">
            <v>Interruptor termomagnetico de 63 A tipo riel - DC</v>
          </cell>
          <cell r="D145" t="str">
            <v>UND</v>
          </cell>
          <cell r="E145">
            <v>72500</v>
          </cell>
          <cell r="F145">
            <v>1</v>
          </cell>
        </row>
        <row r="146">
          <cell r="B146" t="str">
            <v>M45</v>
          </cell>
          <cell r="C146" t="str">
            <v>Conductor calibre 10 AWG Negro</v>
          </cell>
          <cell r="D146" t="str">
            <v>ML</v>
          </cell>
          <cell r="E146">
            <v>6820</v>
          </cell>
          <cell r="F146">
            <v>0.56999999999999995</v>
          </cell>
        </row>
        <row r="147">
          <cell r="B147" t="str">
            <v>M46</v>
          </cell>
          <cell r="C147" t="str">
            <v>Alambre #10 THHN - verde (aterrizaje de carcasas metálicas)</v>
          </cell>
          <cell r="D147" t="str">
            <v>ML</v>
          </cell>
          <cell r="E147">
            <v>6940</v>
          </cell>
          <cell r="F147">
            <v>0.5</v>
          </cell>
        </row>
        <row r="148">
          <cell r="B148" t="str">
            <v>M47</v>
          </cell>
          <cell r="C148" t="str">
            <v>Consumibles (amarres, marquillas, cinta de marcación y/o aislante, etc)</v>
          </cell>
          <cell r="D148" t="str">
            <v>UND</v>
          </cell>
          <cell r="E148">
            <v>45000</v>
          </cell>
          <cell r="F148">
            <v>1</v>
          </cell>
        </row>
        <row r="149">
          <cell r="B149">
            <v>1.7</v>
          </cell>
          <cell r="C149" t="str">
            <v>Suministro, transporte e Instalación de Gabinete para equipos de 84x60x46cm, lamina galvanizada, calibre numero 18, pintura electrostática, Incluye la Excavación de zanja para acometida principal en zona verde de 20X60cm</v>
          </cell>
          <cell r="G149">
            <v>65</v>
          </cell>
          <cell r="H149">
            <v>1</v>
          </cell>
        </row>
        <row r="150">
          <cell r="B150" t="str">
            <v>M48</v>
          </cell>
          <cell r="C150" t="str">
            <v>Gabinete metálico con puerta y chapa para equipos y conexiones DC/AC (incluye doblefondo, entrepaños, angeos metalicos, troquelados, diseño y fabricacion a la medida de los componentes),  60cm de frente, 46cm de fondo y 84cm de alto</v>
          </cell>
          <cell r="D150" t="str">
            <v>UND</v>
          </cell>
          <cell r="E150">
            <v>1595400</v>
          </cell>
          <cell r="F150">
            <v>1</v>
          </cell>
          <cell r="G150">
            <v>65</v>
          </cell>
          <cell r="H150">
            <v>1</v>
          </cell>
        </row>
        <row r="151">
          <cell r="B151" t="str">
            <v>M49</v>
          </cell>
          <cell r="C151" t="str">
            <v>Excavación de zanja para acometida principal en zona verde de 20X60cm</v>
          </cell>
          <cell r="D151" t="str">
            <v>ML</v>
          </cell>
          <cell r="E151">
            <v>6200</v>
          </cell>
          <cell r="F151">
            <v>2</v>
          </cell>
        </row>
        <row r="152">
          <cell r="B152" t="str">
            <v>M50</v>
          </cell>
          <cell r="C152" t="str">
            <v>Cable de cobre encauchetado 2x6 AWG THWN TC SR</v>
          </cell>
          <cell r="D152" t="str">
            <v>ML</v>
          </cell>
          <cell r="E152">
            <v>29200</v>
          </cell>
          <cell r="F152">
            <v>9</v>
          </cell>
        </row>
        <row r="153">
          <cell r="B153" t="str">
            <v>M51</v>
          </cell>
          <cell r="C153" t="str">
            <v>Tubería EMT 1/2"</v>
          </cell>
          <cell r="D153" t="str">
            <v>ML</v>
          </cell>
          <cell r="E153">
            <v>5800</v>
          </cell>
          <cell r="F153">
            <v>1</v>
          </cell>
        </row>
        <row r="154">
          <cell r="B154" t="str">
            <v>M52</v>
          </cell>
          <cell r="C154" t="str">
            <v>Curva EMT 1/2"</v>
          </cell>
          <cell r="D154" t="str">
            <v>UND</v>
          </cell>
          <cell r="E154">
            <v>2400</v>
          </cell>
          <cell r="F154">
            <v>1</v>
          </cell>
        </row>
        <row r="155">
          <cell r="B155" t="str">
            <v>M53</v>
          </cell>
          <cell r="C155" t="str">
            <v>Accesorios de fijacion tuberia EMT a muro</v>
          </cell>
          <cell r="D155" t="str">
            <v>UND</v>
          </cell>
          <cell r="E155">
            <v>825</v>
          </cell>
          <cell r="F155">
            <v>5</v>
          </cell>
        </row>
        <row r="156">
          <cell r="B156" t="str">
            <v>M54</v>
          </cell>
          <cell r="C156" t="str">
            <v>Tuberia PVC 1/2"</v>
          </cell>
          <cell r="D156" t="str">
            <v>ML</v>
          </cell>
          <cell r="E156">
            <v>5005</v>
          </cell>
          <cell r="F156">
            <v>6</v>
          </cell>
        </row>
        <row r="157">
          <cell r="B157" t="str">
            <v>M55</v>
          </cell>
          <cell r="C157" t="str">
            <v>Clavija Codelca tres polos.</v>
          </cell>
          <cell r="D157" t="str">
            <v>UND</v>
          </cell>
          <cell r="E157">
            <v>6850</v>
          </cell>
          <cell r="F157">
            <v>1</v>
          </cell>
        </row>
        <row r="158">
          <cell r="B158" t="str">
            <v>M56</v>
          </cell>
          <cell r="C158" t="str">
            <v>Bloque de distribucion aislado (barraje)</v>
          </cell>
          <cell r="D158" t="str">
            <v>UND</v>
          </cell>
          <cell r="E158">
            <v>53097</v>
          </cell>
          <cell r="F158">
            <v>3</v>
          </cell>
        </row>
        <row r="159">
          <cell r="B159" t="str">
            <v>M57</v>
          </cell>
          <cell r="C159" t="str">
            <v>Cable de cobre desnudo 12 AWG o THHN 12 - verde</v>
          </cell>
          <cell r="D159" t="str">
            <v>ML</v>
          </cell>
          <cell r="E159">
            <v>2700</v>
          </cell>
          <cell r="F159">
            <v>5</v>
          </cell>
        </row>
        <row r="160">
          <cell r="B160" t="str">
            <v>M58</v>
          </cell>
          <cell r="C160" t="str">
            <v>Terminal metalica EMT 1/2"</v>
          </cell>
          <cell r="D160" t="str">
            <v>UND</v>
          </cell>
          <cell r="E160">
            <v>2150</v>
          </cell>
          <cell r="F160">
            <v>2</v>
          </cell>
        </row>
        <row r="161">
          <cell r="B161" t="str">
            <v>M59</v>
          </cell>
          <cell r="C161" t="str">
            <v>Consumibles (amarres, marquillas, cinta de marcación y/o aislante, etc)</v>
          </cell>
          <cell r="D161" t="str">
            <v>UND</v>
          </cell>
          <cell r="E161">
            <v>19700</v>
          </cell>
          <cell r="F161">
            <v>1</v>
          </cell>
        </row>
        <row r="162">
          <cell r="B162" t="str">
            <v>M60</v>
          </cell>
          <cell r="C162" t="str">
            <v>Terminal de cobre No. 12</v>
          </cell>
          <cell r="D162" t="str">
            <v>UND</v>
          </cell>
          <cell r="E162">
            <v>250</v>
          </cell>
          <cell r="F162">
            <v>6</v>
          </cell>
        </row>
        <row r="163">
          <cell r="B163" t="str">
            <v>M61</v>
          </cell>
          <cell r="C163" t="str">
            <v>Terminal de cobre No. 10</v>
          </cell>
          <cell r="D163" t="str">
            <v>UND</v>
          </cell>
          <cell r="E163">
            <v>250</v>
          </cell>
          <cell r="F163">
            <v>4</v>
          </cell>
        </row>
        <row r="164">
          <cell r="B164" t="str">
            <v>M62</v>
          </cell>
          <cell r="C164" t="str">
            <v>Bornas de riel sencilla  - blanca</v>
          </cell>
          <cell r="D164" t="str">
            <v>UND</v>
          </cell>
          <cell r="E164">
            <v>15730</v>
          </cell>
          <cell r="F164">
            <v>1</v>
          </cell>
        </row>
        <row r="165">
          <cell r="B165" t="str">
            <v>M63</v>
          </cell>
          <cell r="C165" t="str">
            <v xml:space="preserve">Bornas de riel sencilla - verde </v>
          </cell>
          <cell r="D165" t="str">
            <v>UND</v>
          </cell>
          <cell r="E165">
            <v>15730</v>
          </cell>
          <cell r="F165">
            <v>1</v>
          </cell>
        </row>
        <row r="166">
          <cell r="B166" t="str">
            <v>M64</v>
          </cell>
          <cell r="C166" t="str">
            <v>Freno para borna tipo riel</v>
          </cell>
          <cell r="D166" t="str">
            <v>UND</v>
          </cell>
          <cell r="E166">
            <v>7370</v>
          </cell>
          <cell r="F166">
            <v>2</v>
          </cell>
        </row>
        <row r="167">
          <cell r="B167" t="str">
            <v>M65</v>
          </cell>
          <cell r="C167" t="str">
            <v>Curva PVC 1/2"</v>
          </cell>
          <cell r="D167" t="str">
            <v>UND</v>
          </cell>
          <cell r="E167">
            <v>2057</v>
          </cell>
          <cell r="F167">
            <v>2</v>
          </cell>
        </row>
        <row r="168">
          <cell r="B168" t="str">
            <v>M65-1</v>
          </cell>
          <cell r="C168" t="str">
            <v>Adaptador de tuberia pvc 3/4</v>
          </cell>
          <cell r="D168" t="str">
            <v>UND</v>
          </cell>
          <cell r="E168">
            <v>3600</v>
          </cell>
          <cell r="F168">
            <v>6</v>
          </cell>
        </row>
        <row r="169">
          <cell r="B169">
            <v>2.1</v>
          </cell>
          <cell r="C169" t="str">
            <v>Medidor prepago monofásico con sistema de gestión de recaudo con comunicación off line, Alambrado tipo riel DIN 120V-220V 5A (80A) (Unidad de Control de Medición+ Control de interface de usuario)</v>
          </cell>
          <cell r="G169">
            <v>65</v>
          </cell>
          <cell r="H169">
            <v>1.2</v>
          </cell>
        </row>
        <row r="170">
          <cell r="B170" t="str">
            <v>M66</v>
          </cell>
          <cell r="C170" t="str">
            <v>Medidor prepago monofásico bifilar bicuerpo alambrado tipo riel DIN 120V-220V 5A (80A) (Unidad de Control de Medición+ Control de interface de usuario)</v>
          </cell>
          <cell r="D170" t="str">
            <v>UND</v>
          </cell>
          <cell r="E170">
            <v>450000</v>
          </cell>
          <cell r="F170">
            <v>1</v>
          </cell>
          <cell r="G170">
            <v>65</v>
          </cell>
          <cell r="H170">
            <v>1.2</v>
          </cell>
        </row>
        <row r="171">
          <cell r="B171" t="str">
            <v>M67</v>
          </cell>
          <cell r="C171" t="str">
            <v>Plataforma digital para registro y facturación de recaudo centralizado</v>
          </cell>
          <cell r="D171" t="str">
            <v xml:space="preserve">UND </v>
          </cell>
          <cell r="E171">
            <v>10000000</v>
          </cell>
          <cell r="F171">
            <v>3.4129692832764505E-3</v>
          </cell>
        </row>
        <row r="172">
          <cell r="B172" t="str">
            <v>M68</v>
          </cell>
          <cell r="C172" t="str">
            <v>Terminal (Datáfono) portátil con comunacion GPRS, Ethernet, WiFi y Línea telefónica, con lector interno de Código de Barras y tarjeta RFID</v>
          </cell>
          <cell r="D172" t="str">
            <v>UND</v>
          </cell>
          <cell r="E172">
            <v>399000</v>
          </cell>
          <cell r="F172">
            <v>6.8259385665529011E-3</v>
          </cell>
        </row>
        <row r="173">
          <cell r="B173" t="str">
            <v>M69</v>
          </cell>
          <cell r="C173" t="str">
            <v>Software de datáfonos para punto de venta</v>
          </cell>
          <cell r="D173" t="str">
            <v>UND</v>
          </cell>
          <cell r="E173">
            <v>4456467</v>
          </cell>
          <cell r="F173">
            <v>3.4129692832764505E-3</v>
          </cell>
        </row>
        <row r="174">
          <cell r="B174" t="str">
            <v>M70</v>
          </cell>
          <cell r="C174" t="str">
            <v>Servidor para sistema de medición centralizado (DD 1TB con 500 GB Libres, 8GB RAM, Procesador Core i5 o similar, Tarjeta de Red de 100Mb, Lector de DVD, 4 puertos USB, Puerto Serial RS232 de 115 Mbps, Pantalla, Teclado, Mouse)</v>
          </cell>
          <cell r="D174" t="str">
            <v>UND</v>
          </cell>
          <cell r="E174">
            <v>14000000</v>
          </cell>
          <cell r="F174">
            <v>3.4129692832764505E-3</v>
          </cell>
        </row>
        <row r="175">
          <cell r="B175" t="str">
            <v>M71</v>
          </cell>
          <cell r="C175" t="str">
            <v>UPS 2200 VA</v>
          </cell>
          <cell r="D175" t="str">
            <v>UND</v>
          </cell>
          <cell r="E175">
            <v>2095164</v>
          </cell>
          <cell r="F175">
            <v>3.4129692832764505E-3</v>
          </cell>
        </row>
        <row r="176">
          <cell r="B176" t="str">
            <v>M72</v>
          </cell>
          <cell r="C176" t="str">
            <v>Caja policarbonato para contador monofásico con Riel DIN</v>
          </cell>
          <cell r="D176" t="str">
            <v>UND</v>
          </cell>
          <cell r="E176">
            <v>60000</v>
          </cell>
          <cell r="F176">
            <v>1</v>
          </cell>
        </row>
        <row r="177">
          <cell r="B177" t="str">
            <v>M73</v>
          </cell>
          <cell r="C177" t="str">
            <v xml:space="preserve">Minibreaker Termomagnético Monopolar 1x20A - 6kA para Riel </v>
          </cell>
          <cell r="D177" t="str">
            <v>UND</v>
          </cell>
          <cell r="E177">
            <v>35000</v>
          </cell>
          <cell r="F177">
            <v>1</v>
          </cell>
        </row>
        <row r="178">
          <cell r="B178" t="str">
            <v>M73a</v>
          </cell>
          <cell r="C178" t="str">
            <v>Datasol DC Wifi (inlcuye 2 tarjetas Mifare)</v>
          </cell>
          <cell r="D178" t="str">
            <v>UND</v>
          </cell>
          <cell r="E178">
            <v>451070</v>
          </cell>
          <cell r="F178">
            <v>1</v>
          </cell>
        </row>
        <row r="179">
          <cell r="B179" t="str">
            <v>M73b</v>
          </cell>
          <cell r="C179" t="str">
            <v>Aplicativo servidor de captura datalogger</v>
          </cell>
          <cell r="D179" t="str">
            <v>UND</v>
          </cell>
          <cell r="E179">
            <v>10000000</v>
          </cell>
          <cell r="F179">
            <v>3.4129692832764505E-3</v>
          </cell>
        </row>
        <row r="180">
          <cell r="B180" t="str">
            <v>M73c</v>
          </cell>
          <cell r="C180" t="str">
            <v>App Software Android Lectura información medidores (Hasta 4 Dispositivos)</v>
          </cell>
          <cell r="D180" t="str">
            <v>UND</v>
          </cell>
          <cell r="E180">
            <v>10000000</v>
          </cell>
          <cell r="F180">
            <v>3.4129692832764505E-3</v>
          </cell>
        </row>
        <row r="181">
          <cell r="B181" t="str">
            <v>M73d</v>
          </cell>
          <cell r="C181" t="str">
            <v>Entrenamiento y puesta en marcha servidor de captura (Virtual).</v>
          </cell>
          <cell r="D181" t="str">
            <v>UND</v>
          </cell>
          <cell r="E181">
            <v>2500000</v>
          </cell>
          <cell r="F181">
            <v>3.4129692832764505E-3</v>
          </cell>
        </row>
        <row r="182">
          <cell r="B182">
            <v>2.2000000000000002</v>
          </cell>
          <cell r="C182" t="str">
            <v xml:space="preserve">Sistema de puesta a tierra  con varilla de cobre 2,4m x 5/8" tratamiento de suelos </v>
          </cell>
          <cell r="G182">
            <v>25</v>
          </cell>
          <cell r="H182">
            <v>1.5</v>
          </cell>
        </row>
        <row r="183">
          <cell r="B183" t="str">
            <v>M74</v>
          </cell>
          <cell r="C183" t="str">
            <v>Varilla maciza de cobre de 5/8" x 2,4 mt</v>
          </cell>
          <cell r="D183" t="str">
            <v>UND</v>
          </cell>
          <cell r="E183">
            <v>292126</v>
          </cell>
          <cell r="F183">
            <v>1</v>
          </cell>
          <cell r="G183">
            <v>25</v>
          </cell>
          <cell r="H183">
            <v>1.5</v>
          </cell>
        </row>
        <row r="184">
          <cell r="B184" t="str">
            <v>M75</v>
          </cell>
          <cell r="C184" t="str">
            <v>Cable de cobre desnudo No. 8 AWG</v>
          </cell>
          <cell r="D184" t="str">
            <v>ML</v>
          </cell>
          <cell r="E184">
            <v>5900</v>
          </cell>
          <cell r="F184">
            <v>4</v>
          </cell>
        </row>
        <row r="185">
          <cell r="B185" t="str">
            <v>M76</v>
          </cell>
          <cell r="C185" t="str">
            <v>Perno de Unión Cable 8 AWG-Varilla 5/8"</v>
          </cell>
          <cell r="D185" t="str">
            <v>UND</v>
          </cell>
          <cell r="E185">
            <v>8910</v>
          </cell>
          <cell r="F185">
            <v>1</v>
          </cell>
        </row>
        <row r="186">
          <cell r="B186" t="str">
            <v>M77</v>
          </cell>
          <cell r="C186" t="str">
            <v>Punto de registro SPT en concreto medida interior 30x30 cm con tapa</v>
          </cell>
          <cell r="D186" t="str">
            <v>UND</v>
          </cell>
          <cell r="E186">
            <v>132800</v>
          </cell>
          <cell r="F186">
            <v>1</v>
          </cell>
        </row>
        <row r="187">
          <cell r="B187" t="str">
            <v>M78</v>
          </cell>
          <cell r="C187" t="str">
            <v>Terminal estañada #8</v>
          </cell>
          <cell r="D187" t="str">
            <v>UND</v>
          </cell>
          <cell r="E187">
            <v>3520</v>
          </cell>
          <cell r="F187">
            <v>2</v>
          </cell>
        </row>
        <row r="188">
          <cell r="B188" t="str">
            <v>M79</v>
          </cell>
          <cell r="C188" t="str">
            <v>Curva PVC 1"</v>
          </cell>
          <cell r="D188" t="str">
            <v>UND</v>
          </cell>
          <cell r="E188">
            <v>2057</v>
          </cell>
          <cell r="F188">
            <v>1</v>
          </cell>
        </row>
        <row r="189">
          <cell r="B189" t="str">
            <v>M80</v>
          </cell>
          <cell r="C189" t="str">
            <v>Tuberia PVC 1"</v>
          </cell>
          <cell r="D189" t="str">
            <v>ML</v>
          </cell>
          <cell r="E189">
            <v>5005</v>
          </cell>
          <cell r="F189">
            <v>1</v>
          </cell>
        </row>
        <row r="190">
          <cell r="B190">
            <v>3.1</v>
          </cell>
          <cell r="C190" t="str">
            <v>Suministro, transporte e instalación de kit basico de instalaciones internas ( (5) salidas de iluminación de led 10W a 120v y (5) salidas tomacorrientes doble con polo a tierra 120V 15A)</v>
          </cell>
          <cell r="G190">
            <v>65</v>
          </cell>
          <cell r="H190">
            <v>1.2</v>
          </cell>
        </row>
        <row r="191">
          <cell r="B191" t="str">
            <v>M81</v>
          </cell>
          <cell r="C191" t="str">
            <v>Tablero de distribucion monofasico de 4 circuitos</v>
          </cell>
          <cell r="D191" t="str">
            <v>UND</v>
          </cell>
          <cell r="E191">
            <v>48000</v>
          </cell>
          <cell r="F191">
            <v>1</v>
          </cell>
          <cell r="G191">
            <v>65</v>
          </cell>
          <cell r="H191">
            <v>1.2</v>
          </cell>
        </row>
        <row r="192">
          <cell r="B192" t="str">
            <v>M82</v>
          </cell>
          <cell r="C192" t="str">
            <v>Breaker Monopolar enchufable de 15 A</v>
          </cell>
          <cell r="D192" t="str">
            <v>UND</v>
          </cell>
          <cell r="E192">
            <v>16500</v>
          </cell>
          <cell r="F192">
            <v>2</v>
          </cell>
        </row>
        <row r="193">
          <cell r="B193" t="str">
            <v>M83</v>
          </cell>
          <cell r="C193" t="str">
            <v>Cable de cobre THHN/THWN #12 AWG COLOR NEGRO</v>
          </cell>
          <cell r="D193" t="str">
            <v>ML</v>
          </cell>
          <cell r="E193">
            <v>2700</v>
          </cell>
          <cell r="F193">
            <v>30</v>
          </cell>
        </row>
        <row r="194">
          <cell r="B194" t="str">
            <v>M84</v>
          </cell>
          <cell r="C194" t="str">
            <v>Cable de cobre THHN/THWN #12 AWG COLOR BLANCO</v>
          </cell>
          <cell r="D194" t="str">
            <v>ML</v>
          </cell>
          <cell r="E194">
            <v>2700</v>
          </cell>
          <cell r="F194">
            <v>30</v>
          </cell>
        </row>
        <row r="195">
          <cell r="B195" t="str">
            <v>M85</v>
          </cell>
          <cell r="C195" t="str">
            <v>Cable de cobre THHN/THWN #12 AWG COLOR VERDE</v>
          </cell>
          <cell r="D195" t="str">
            <v>ML</v>
          </cell>
          <cell r="E195">
            <v>2700</v>
          </cell>
          <cell r="F195">
            <v>30</v>
          </cell>
        </row>
        <row r="196">
          <cell r="B196" t="str">
            <v>M86</v>
          </cell>
          <cell r="C196" t="str">
            <v>Cable de cobre THHN/THWN #12 AWG COLOR NEGRO</v>
          </cell>
          <cell r="D196" t="str">
            <v>ML</v>
          </cell>
          <cell r="E196">
            <v>2700</v>
          </cell>
          <cell r="F196">
            <v>24</v>
          </cell>
        </row>
        <row r="197">
          <cell r="B197" t="str">
            <v>M87</v>
          </cell>
          <cell r="C197" t="str">
            <v>Cable de cobre THHN/THWN #12 AWG COLOR BLANCO</v>
          </cell>
          <cell r="D197" t="str">
            <v>UND</v>
          </cell>
          <cell r="E197">
            <v>2700</v>
          </cell>
          <cell r="F197">
            <v>24</v>
          </cell>
        </row>
        <row r="198">
          <cell r="B198" t="str">
            <v>M88</v>
          </cell>
          <cell r="C198" t="str">
            <v>Cable de cobre THHN/THWN #12 AWG COLOR VERDE</v>
          </cell>
          <cell r="D198" t="str">
            <v>UND</v>
          </cell>
          <cell r="E198">
            <v>2700</v>
          </cell>
          <cell r="F198">
            <v>24</v>
          </cell>
        </row>
        <row r="199">
          <cell r="B199" t="str">
            <v>M89</v>
          </cell>
          <cell r="C199" t="str">
            <v>Cable de cobre encauchetado 3x12 AWG</v>
          </cell>
          <cell r="D199" t="str">
            <v>ML</v>
          </cell>
          <cell r="E199">
            <v>11690</v>
          </cell>
          <cell r="F199">
            <v>2.5</v>
          </cell>
        </row>
        <row r="200">
          <cell r="B200" t="str">
            <v>M90</v>
          </cell>
          <cell r="C200" t="str">
            <v>Caja metálica galvanizada 2x4"</v>
          </cell>
          <cell r="D200" t="str">
            <v>UND</v>
          </cell>
          <cell r="E200">
            <v>3800</v>
          </cell>
          <cell r="F200">
            <v>10</v>
          </cell>
        </row>
        <row r="201">
          <cell r="B201" t="str">
            <v>M91</v>
          </cell>
          <cell r="C201" t="str">
            <v>Caja metálica galvanizada 4x4"</v>
          </cell>
          <cell r="D201" t="str">
            <v>UND</v>
          </cell>
          <cell r="E201">
            <v>4500</v>
          </cell>
          <cell r="F201">
            <v>2</v>
          </cell>
        </row>
        <row r="202">
          <cell r="B202" t="str">
            <v>M92</v>
          </cell>
          <cell r="C202" t="str">
            <v xml:space="preserve">Tapa ciega 4x4 </v>
          </cell>
          <cell r="D202" t="str">
            <v>UND</v>
          </cell>
          <cell r="E202">
            <v>900</v>
          </cell>
          <cell r="F202">
            <v>2</v>
          </cell>
        </row>
        <row r="203">
          <cell r="B203" t="str">
            <v>M93</v>
          </cell>
          <cell r="C203" t="str">
            <v>Tubería EMT 1/2"</v>
          </cell>
          <cell r="D203" t="str">
            <v>ML</v>
          </cell>
          <cell r="E203">
            <v>5800</v>
          </cell>
          <cell r="F203">
            <v>30</v>
          </cell>
        </row>
        <row r="204">
          <cell r="B204" t="str">
            <v>M94</v>
          </cell>
          <cell r="C204" t="str">
            <v>Curva EMT 1/2"</v>
          </cell>
          <cell r="D204" t="str">
            <v>UND</v>
          </cell>
          <cell r="E204">
            <v>2400</v>
          </cell>
          <cell r="F204">
            <v>5</v>
          </cell>
        </row>
        <row r="205">
          <cell r="B205" t="str">
            <v>M95</v>
          </cell>
          <cell r="C205" t="str">
            <v>Terminal metalica EMT 1/2"</v>
          </cell>
          <cell r="D205" t="str">
            <v>UND</v>
          </cell>
          <cell r="E205">
            <v>2150</v>
          </cell>
          <cell r="F205">
            <v>10</v>
          </cell>
        </row>
        <row r="206">
          <cell r="B206" t="str">
            <v>M96</v>
          </cell>
          <cell r="C206" t="str">
            <v>Unión metalica EMT 1/2"</v>
          </cell>
          <cell r="D206" t="str">
            <v>UND</v>
          </cell>
          <cell r="E206">
            <v>1800</v>
          </cell>
          <cell r="F206">
            <v>5</v>
          </cell>
        </row>
        <row r="207">
          <cell r="B207" t="str">
            <v>M97</v>
          </cell>
          <cell r="C207" t="str">
            <v>Abrazadera metalica doble ala 3/4"</v>
          </cell>
          <cell r="D207" t="str">
            <v>UND</v>
          </cell>
          <cell r="E207">
            <v>700</v>
          </cell>
          <cell r="F207">
            <v>15</v>
          </cell>
        </row>
        <row r="208">
          <cell r="B208" t="str">
            <v>M98</v>
          </cell>
          <cell r="C208" t="str">
            <v>Interruptor sencillo</v>
          </cell>
          <cell r="D208" t="str">
            <v>UND</v>
          </cell>
          <cell r="E208">
            <v>7200</v>
          </cell>
          <cell r="F208">
            <v>5</v>
          </cell>
        </row>
        <row r="209">
          <cell r="B209" t="str">
            <v>M99</v>
          </cell>
          <cell r="C209" t="str">
            <v>Caja metálica octogonal para plafón</v>
          </cell>
          <cell r="D209" t="str">
            <v>UND</v>
          </cell>
          <cell r="E209">
            <v>2400</v>
          </cell>
          <cell r="F209">
            <v>5</v>
          </cell>
        </row>
        <row r="210">
          <cell r="B210" t="str">
            <v>M100</v>
          </cell>
          <cell r="C210" t="str">
            <v>Plafon plastico (Incluye tornillos)</v>
          </cell>
          <cell r="D210" t="str">
            <v>UND</v>
          </cell>
          <cell r="E210">
            <v>3800</v>
          </cell>
          <cell r="F210">
            <v>5</v>
          </cell>
        </row>
        <row r="211">
          <cell r="B211" t="str">
            <v>M101</v>
          </cell>
          <cell r="C211" t="str">
            <v>tornillos tipo drywall # 3 x 3/4"</v>
          </cell>
          <cell r="D211" t="str">
            <v>UND</v>
          </cell>
          <cell r="E211">
            <v>600</v>
          </cell>
          <cell r="F211">
            <v>15</v>
          </cell>
        </row>
        <row r="212">
          <cell r="B212" t="str">
            <v>M102</v>
          </cell>
          <cell r="C212" t="str">
            <v>Bombilla ahorradora de 10 W LED</v>
          </cell>
          <cell r="D212" t="str">
            <v>UND</v>
          </cell>
          <cell r="E212">
            <v>12800</v>
          </cell>
          <cell r="F212">
            <v>5</v>
          </cell>
        </row>
        <row r="213">
          <cell r="B213" t="str">
            <v>M103</v>
          </cell>
          <cell r="C213" t="str">
            <v>Tomacorriente doble con polo a tierra 120V 15A</v>
          </cell>
          <cell r="D213" t="str">
            <v>UND</v>
          </cell>
          <cell r="E213">
            <v>5900</v>
          </cell>
          <cell r="F213">
            <v>5</v>
          </cell>
        </row>
        <row r="214">
          <cell r="B214" t="str">
            <v>M104</v>
          </cell>
          <cell r="C214" t="str">
            <v>Papel contact Naranja x pliego</v>
          </cell>
          <cell r="D214" t="str">
            <v>UND</v>
          </cell>
          <cell r="E214">
            <v>6800</v>
          </cell>
          <cell r="F214">
            <v>1</v>
          </cell>
        </row>
        <row r="215">
          <cell r="B215" t="str">
            <v>M105</v>
          </cell>
          <cell r="C215" t="str">
            <v>Cinta Aislante Negra  3M - #33</v>
          </cell>
          <cell r="D215" t="str">
            <v>UND</v>
          </cell>
          <cell r="E215">
            <v>18700</v>
          </cell>
          <cell r="F215">
            <v>0.5</v>
          </cell>
        </row>
        <row r="216">
          <cell r="B216" t="str">
            <v>M106</v>
          </cell>
          <cell r="C216" t="str">
            <v>Cinta Aislante Roja Temflex 3M x 18m</v>
          </cell>
          <cell r="D216" t="str">
            <v>UND</v>
          </cell>
          <cell r="E216">
            <v>4800</v>
          </cell>
          <cell r="F216">
            <v>0.6</v>
          </cell>
        </row>
        <row r="217">
          <cell r="B217" t="str">
            <v>M107</v>
          </cell>
          <cell r="C217" t="str">
            <v>Cinta Aislante Azul Temflex 3M x 18m</v>
          </cell>
          <cell r="D217" t="str">
            <v>UND</v>
          </cell>
          <cell r="E217">
            <v>4800</v>
          </cell>
          <cell r="F217">
            <v>0.09</v>
          </cell>
        </row>
        <row r="218">
          <cell r="B218" t="str">
            <v>M108</v>
          </cell>
          <cell r="C218" t="str">
            <v>Cinta Aislante Verde Temflex 3M x 18m</v>
          </cell>
          <cell r="D218" t="str">
            <v>UND</v>
          </cell>
          <cell r="E218">
            <v>4800</v>
          </cell>
          <cell r="F218">
            <v>0.09</v>
          </cell>
        </row>
        <row r="219">
          <cell r="B219" t="str">
            <v>M109</v>
          </cell>
          <cell r="C219" t="str">
            <v>Breaker Monopolar enchufable de 15 A</v>
          </cell>
          <cell r="D219" t="str">
            <v>UND</v>
          </cell>
          <cell r="E219">
            <v>16500</v>
          </cell>
          <cell r="F219">
            <v>1</v>
          </cell>
        </row>
        <row r="220">
          <cell r="B220" t="str">
            <v>M117</v>
          </cell>
        </row>
        <row r="223">
          <cell r="B223" t="str">
            <v>ID</v>
          </cell>
          <cell r="C223" t="str">
            <v>DESCRIPCIÓN DE LA HERRAMIENTA</v>
          </cell>
          <cell r="D223" t="str">
            <v>UNID.</v>
          </cell>
          <cell r="E223" t="str">
            <v>VR. UNIT.</v>
          </cell>
        </row>
        <row r="224">
          <cell r="B224" t="str">
            <v>EYH1</v>
          </cell>
          <cell r="C224" t="str">
            <v>Herramienta menor</v>
          </cell>
          <cell r="D224" t="str">
            <v>UND</v>
          </cell>
          <cell r="E224">
            <v>27908</v>
          </cell>
        </row>
        <row r="225">
          <cell r="B225" t="str">
            <v>EYH2</v>
          </cell>
        </row>
        <row r="226">
          <cell r="B226" t="str">
            <v>EYH3</v>
          </cell>
          <cell r="C226" t="str">
            <v>Equipo GPS</v>
          </cell>
          <cell r="D226" t="str">
            <v>UND</v>
          </cell>
          <cell r="E226">
            <v>450000</v>
          </cell>
        </row>
        <row r="227">
          <cell r="B227" t="str">
            <v>EYH4</v>
          </cell>
          <cell r="C227" t="str">
            <v>Papelería</v>
          </cell>
          <cell r="D227" t="str">
            <v>UND</v>
          </cell>
          <cell r="E227">
            <v>500300</v>
          </cell>
        </row>
        <row r="228">
          <cell r="B228" t="str">
            <v>EYH5</v>
          </cell>
          <cell r="C228" t="str">
            <v xml:space="preserve">lapiceros y demas </v>
          </cell>
          <cell r="D228" t="str">
            <v>UND</v>
          </cell>
          <cell r="E228">
            <v>35000</v>
          </cell>
        </row>
        <row r="229">
          <cell r="B229" t="str">
            <v>EYH6</v>
          </cell>
        </row>
        <row r="231">
          <cell r="B231" t="str">
            <v>ID</v>
          </cell>
          <cell r="C231" t="str">
            <v>COSTOS MANO DE OBRA</v>
          </cell>
          <cell r="E231" t="str">
            <v>VR. UNIT.</v>
          </cell>
          <cell r="F231" t="str">
            <v>Fac. Prest.</v>
          </cell>
        </row>
        <row r="232">
          <cell r="B232" t="str">
            <v>MO1</v>
          </cell>
          <cell r="C232" t="str">
            <v>Capataz</v>
          </cell>
          <cell r="D232" t="str">
            <v>JORNAL</v>
          </cell>
          <cell r="E232">
            <v>125000</v>
          </cell>
          <cell r="F232">
            <v>1.75</v>
          </cell>
        </row>
        <row r="233">
          <cell r="B233" t="str">
            <v>MO2</v>
          </cell>
          <cell r="C233" t="str">
            <v>Electricista</v>
          </cell>
          <cell r="D233" t="str">
            <v>JORNAL</v>
          </cell>
          <cell r="E233">
            <v>90000</v>
          </cell>
          <cell r="F233">
            <v>1.75</v>
          </cell>
        </row>
        <row r="234">
          <cell r="B234" t="str">
            <v>MO5</v>
          </cell>
          <cell r="C234" t="str">
            <v>Ayudante de Obra Civil</v>
          </cell>
          <cell r="D234" t="str">
            <v>JORNAL</v>
          </cell>
          <cell r="E234">
            <v>85000</v>
          </cell>
          <cell r="F234">
            <v>1.75</v>
          </cell>
        </row>
        <row r="235">
          <cell r="B235" t="str">
            <v>MO3</v>
          </cell>
          <cell r="C235" t="str">
            <v>Auxiliar electricista</v>
          </cell>
          <cell r="D235" t="str">
            <v>JORNAL</v>
          </cell>
          <cell r="E235">
            <v>85000</v>
          </cell>
          <cell r="F235">
            <v>1.75</v>
          </cell>
        </row>
        <row r="236">
          <cell r="B236" t="str">
            <v>MO4</v>
          </cell>
          <cell r="C236" t="str">
            <v>Oficial de construcción</v>
          </cell>
          <cell r="D236" t="str">
            <v>JORNAL</v>
          </cell>
          <cell r="E236">
            <v>95000</v>
          </cell>
          <cell r="F236">
            <v>1.75</v>
          </cell>
        </row>
        <row r="237">
          <cell r="B237" t="str">
            <v>MO6</v>
          </cell>
          <cell r="C237" t="str">
            <v>Encuestador</v>
          </cell>
          <cell r="D237" t="str">
            <v>JORNAL</v>
          </cell>
          <cell r="E237">
            <v>55000</v>
          </cell>
          <cell r="F237">
            <v>1.75</v>
          </cell>
        </row>
        <row r="239">
          <cell r="B239" t="str">
            <v>ID</v>
          </cell>
          <cell r="C239" t="str">
            <v>COSTOS TRANSPORTE</v>
          </cell>
          <cell r="E239" t="str">
            <v>VR. UNIT.</v>
          </cell>
        </row>
        <row r="240">
          <cell r="B240" t="str">
            <v>T1</v>
          </cell>
          <cell r="C240" t="str">
            <v>Transporte terrestre Bogotá - Villa Garzón incluye cargue en Bogota</v>
          </cell>
          <cell r="D240" t="str">
            <v>$/KG</v>
          </cell>
          <cell r="E240">
            <v>1041</v>
          </cell>
        </row>
        <row r="241">
          <cell r="B241" t="str">
            <v>T2</v>
          </cell>
          <cell r="C241" t="str">
            <v>Transporte (Terrestre) Villagarzón - Cabecera Veredas Beneficiarias, incluye cargue y descargue de materiales.</v>
          </cell>
          <cell r="D241" t="str">
            <v>$/KG</v>
          </cell>
          <cell r="E241">
            <v>1100</v>
          </cell>
        </row>
        <row r="242">
          <cell r="B242" t="str">
            <v>T3</v>
          </cell>
          <cell r="C242" t="str">
            <v>Transporte (Mular - Fluvial)cabeceras  - Veredas Beneficiarias</v>
          </cell>
          <cell r="D242" t="str">
            <v>$/KG</v>
          </cell>
          <cell r="E242">
            <v>1400</v>
          </cell>
        </row>
        <row r="243">
          <cell r="B243" t="str">
            <v>T4</v>
          </cell>
          <cell r="C243" t="str">
            <v>Transporte Interveredal para replanteo</v>
          </cell>
          <cell r="D243" t="str">
            <v>$/KG</v>
          </cell>
          <cell r="E243">
            <v>25000</v>
          </cell>
        </row>
        <row r="245">
          <cell r="C245" t="str">
            <v xml:space="preserve">RENDIMIENTO </v>
          </cell>
          <cell r="D245" t="str">
            <v>Cant. Proy</v>
          </cell>
          <cell r="E245" t="str">
            <v>CANTIDAD</v>
          </cell>
          <cell r="F245" t="str">
            <v>MESES</v>
          </cell>
          <cell r="G245" t="str">
            <v>RED. MES</v>
          </cell>
          <cell r="H245" t="str">
            <v>RED. DIA</v>
          </cell>
        </row>
        <row r="246">
          <cell r="B246">
            <v>1.1000000000000001</v>
          </cell>
          <cell r="C246" t="str">
            <v>Replanteo y Localización de Usuarios</v>
          </cell>
          <cell r="D246">
            <v>1</v>
          </cell>
          <cell r="E246">
            <v>293</v>
          </cell>
          <cell r="F246">
            <v>1.2</v>
          </cell>
          <cell r="G246">
            <v>244</v>
          </cell>
          <cell r="H246">
            <v>10.166666666666666</v>
          </cell>
          <cell r="L246">
            <v>4</v>
          </cell>
        </row>
        <row r="247">
          <cell r="B247">
            <v>1.2</v>
          </cell>
          <cell r="C247" t="str">
            <v xml:space="preserve">Suministro, Transporte e Instalación de Sistema de 2 Paneles 710 W  Monocristalino bifacial, doble cristal de alta eficiencia tolerancia positiva de vatios eficiencia del modulo de 22%, Garantia de 15 años </v>
          </cell>
          <cell r="D247">
            <v>2</v>
          </cell>
          <cell r="E247">
            <v>586</v>
          </cell>
          <cell r="F247">
            <v>8</v>
          </cell>
          <cell r="G247">
            <v>73</v>
          </cell>
          <cell r="H247">
            <v>3.0416666666666665</v>
          </cell>
          <cell r="L247">
            <v>32</v>
          </cell>
        </row>
        <row r="248">
          <cell r="B248">
            <v>1.3</v>
          </cell>
          <cell r="C248" t="str">
            <v>Suministro, Transporte e Instalación de Mastil estructurado de 3 mtrs x160mm con base cuadrada de 330mmx330mm, acero galvanizado, espesor 2.5mm para Modulos de 2 Paneles Solares</v>
          </cell>
          <cell r="D248">
            <v>1</v>
          </cell>
          <cell r="E248">
            <v>293</v>
          </cell>
          <cell r="F248">
            <v>8</v>
          </cell>
          <cell r="G248">
            <v>36</v>
          </cell>
          <cell r="H248">
            <v>1.5</v>
          </cell>
          <cell r="L248">
            <v>32</v>
          </cell>
        </row>
        <row r="249">
          <cell r="B249">
            <v>1.4</v>
          </cell>
          <cell r="C249" t="str">
            <v>Suministro, Transporte e Instalación de Controlador MPPT de  60 A a 1500 W con eficiencia superior a 98%</v>
          </cell>
          <cell r="D249">
            <v>1</v>
          </cell>
          <cell r="E249">
            <v>293</v>
          </cell>
          <cell r="F249">
            <v>8</v>
          </cell>
          <cell r="G249">
            <v>36</v>
          </cell>
          <cell r="H249">
            <v>1.5</v>
          </cell>
          <cell r="L249">
            <v>32</v>
          </cell>
        </row>
        <row r="250">
          <cell r="B250">
            <v>1.5</v>
          </cell>
          <cell r="C250" t="str">
            <v>Suministro, Transporte e Instalación de Batería Litio 200 Ah a 25.6 Vdc con Ciclos 6000 a DoD hasta el 80%</v>
          </cell>
          <cell r="D250">
            <v>1</v>
          </cell>
          <cell r="E250">
            <v>293</v>
          </cell>
          <cell r="F250">
            <v>8</v>
          </cell>
          <cell r="G250">
            <v>36</v>
          </cell>
          <cell r="H250">
            <v>1.5</v>
          </cell>
          <cell r="L250">
            <v>32</v>
          </cell>
        </row>
        <row r="251">
          <cell r="B251">
            <v>1.6</v>
          </cell>
          <cell r="C251" t="str">
            <v>Suministro, Transporte e Instalación de Inversor de onda senoidal pura 24 Vdc a 2000 W con eficiencia superior al 91% de -15 a 60 °C</v>
          </cell>
          <cell r="D251">
            <v>1</v>
          </cell>
          <cell r="E251">
            <v>293</v>
          </cell>
          <cell r="F251">
            <v>8</v>
          </cell>
          <cell r="G251">
            <v>36</v>
          </cell>
          <cell r="H251">
            <v>1.5</v>
          </cell>
          <cell r="L251">
            <v>32</v>
          </cell>
        </row>
        <row r="252">
          <cell r="B252">
            <v>1.7</v>
          </cell>
          <cell r="C252" t="str">
            <v>Suministro, transporte e Instalación de Gabinete para equipos de 84x60x46cm, lamina galvanizada, calibre numero 18, pintura electrostática, Incluye la Excavación de zanja para acometida principal en zona verde de 20X60cm</v>
          </cell>
          <cell r="D252">
            <v>1</v>
          </cell>
          <cell r="E252">
            <v>293</v>
          </cell>
          <cell r="F252">
            <v>8</v>
          </cell>
          <cell r="G252">
            <v>36</v>
          </cell>
          <cell r="H252">
            <v>1.5</v>
          </cell>
          <cell r="L252">
            <v>32</v>
          </cell>
        </row>
        <row r="253">
          <cell r="B253">
            <v>2.1</v>
          </cell>
          <cell r="C253" t="str">
            <v>Medidor prepago monofásico con sistema de gestión de recaudo con comunicación off line, Alambrado tipo riel DIN 120V-220V 5A (80A) (Unidad de Control de Medición+ Control de interface de usuario)</v>
          </cell>
          <cell r="D253">
            <v>1</v>
          </cell>
          <cell r="E253">
            <v>293</v>
          </cell>
          <cell r="F253">
            <v>8</v>
          </cell>
          <cell r="G253">
            <v>36</v>
          </cell>
          <cell r="H253">
            <v>1.5</v>
          </cell>
          <cell r="L253">
            <v>32</v>
          </cell>
        </row>
        <row r="254">
          <cell r="B254">
            <v>2.2000000000000002</v>
          </cell>
          <cell r="C254" t="str">
            <v xml:space="preserve">Sistema de puesta a tierra  con varilla de cobre 2,4m x 5/8" tratamiento de suelos </v>
          </cell>
          <cell r="D254">
            <v>1</v>
          </cell>
          <cell r="E254">
            <v>293</v>
          </cell>
          <cell r="F254">
            <v>8</v>
          </cell>
          <cell r="G254">
            <v>36</v>
          </cell>
          <cell r="H254">
            <v>1.5</v>
          </cell>
          <cell r="L254">
            <v>32</v>
          </cell>
        </row>
        <row r="255">
          <cell r="B255">
            <v>3.1</v>
          </cell>
          <cell r="C255" t="str">
            <v>Suministro, transporte e instalación de kit basico de instalaciones internas ( (5) salidas de iluminación de led 10W a 120v y (5) salidas tomacorrientes doble con polo a tierra 120V 15A)</v>
          </cell>
          <cell r="D255">
            <v>1</v>
          </cell>
          <cell r="E255">
            <v>293</v>
          </cell>
          <cell r="F255">
            <v>8</v>
          </cell>
          <cell r="G255">
            <v>36</v>
          </cell>
          <cell r="H255">
            <v>1.5</v>
          </cell>
          <cell r="L255">
            <v>32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ntidades_Financiadora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Objetivos_de_Política"/>
      <sheetName val="Programa_Presupuestal"/>
      <sheetName val="Subprograma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ANALISIS_SOCIAL"/>
      <sheetName val="IMPACTOS"/>
      <sheetName val="FILTRO"/>
      <sheetName val="IDENTIFICACION_DE_IMPACTOS"/>
      <sheetName val="ANALISIS_DE_IMPACTOS"/>
      <sheetName val="1,1_Conocimiento_comunidad"/>
      <sheetName val="APU_1_1"/>
      <sheetName val="1,2_Socializaciones"/>
      <sheetName val="CP_GS_MANO_DE_OBRA"/>
      <sheetName val="MATERIALES"/>
      <sheetName val="EQUIPOS_Y_HERRAMIENTAS"/>
      <sheetName val="TRASNPORTE"/>
      <sheetName val="PRESUPUESTO_GENERAL_GESTION_SOC"/>
      <sheetName val="FACTOR_PRESTACIONAL"/>
      <sheetName val="FICHA_2"/>
      <sheetName val="FICHA_3"/>
      <sheetName val="FICHA_4"/>
      <sheetName val="CRONOGRAMA"/>
      <sheetName val="Obligaciones_y_flujo_de_pagos"/>
      <sheetName val="Impactos-plan_de_gestión_social"/>
      <sheetName val="ANALISIS SOCIAL"/>
      <sheetName val="IDENTIFICACION DE IMPACTOS"/>
      <sheetName val="ANALISIS DE IMPACTOS"/>
      <sheetName val="1,1 Conocimiento_comunidad"/>
      <sheetName val="APU_1.1"/>
      <sheetName val="1,2 Socializaciones"/>
      <sheetName val="CP_GS_MANO DE OBRA"/>
      <sheetName val="EQUIPOS Y HERRAMIENTAS"/>
      <sheetName val="PRESUPUESTO GENERAL GESTION SOC"/>
      <sheetName val="FACTOR PRESTACIONAL"/>
      <sheetName val="FICHA 2"/>
      <sheetName val="FICHA 3"/>
      <sheetName val="FICHA 4"/>
      <sheetName val="Obligaciones y flujo de pagos"/>
      <sheetName val="Impactos-plan de gestión social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  <sheetName val="Indicadores_de_Ciencia"/>
      <sheetName val="Indicadores_de_Empleo"/>
      <sheetName val="Indicadores_de_Eficiencia"/>
      <sheetName val="Indicadores_de_Producto"/>
      <sheetName val="Indicadores_de_Impacto"/>
      <sheetName val="Indicadores_Gestión"/>
      <sheetName val="Entidades_Financiador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UNITARIOS"/>
      <sheetName val="MATERIAL"/>
      <sheetName val="EQUIPO"/>
      <sheetName val="TRANSPORTE"/>
      <sheetName val="MANO_OBRA"/>
      <sheetName val="MEMORIA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_REGIONES"/>
      <sheetName val="PRESUPUESTO_DETALLADO"/>
      <sheetName val="PRESUPUESTO_BASE_POLIDEPORTIVO"/>
      <sheetName val="AHORROS"/>
      <sheetName val="días_habiles_2015"/>
      <sheetName val="MANTENIMIENTO_y_OPERACIÓN"/>
      <sheetName val="PRESUPUESTO_DE_E&amp;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3"/>
  <sheetViews>
    <sheetView topLeftCell="C25" workbookViewId="0">
      <selection activeCell="J28" sqref="J28"/>
    </sheetView>
  </sheetViews>
  <sheetFormatPr baseColWidth="10" defaultColWidth="9.1796875" defaultRowHeight="14.5" x14ac:dyDescent="0.35"/>
  <cols>
    <col min="1" max="1" width="2.26953125" style="1" customWidth="1"/>
    <col min="2" max="2" width="7.26953125" style="1" customWidth="1"/>
    <col min="3" max="3" width="64" style="1" customWidth="1"/>
    <col min="4" max="4" width="14.81640625" style="1" customWidth="1"/>
    <col min="5" max="5" width="18.26953125" style="1" customWidth="1"/>
    <col min="6" max="6" width="15" style="1" customWidth="1"/>
    <col min="7" max="7" width="13.7265625" style="1" bestFit="1" customWidth="1"/>
    <col min="8" max="8" width="12.54296875" style="1" bestFit="1" customWidth="1"/>
    <col min="9" max="9" width="19.54296875" style="1" customWidth="1"/>
    <col min="10" max="10" width="6.81640625" style="1" customWidth="1"/>
    <col min="11" max="11" width="17.7265625" style="18" bestFit="1" customWidth="1"/>
    <col min="12" max="12" width="12.7265625" style="18" bestFit="1" customWidth="1"/>
    <col min="13" max="13" width="17.7265625" style="18" bestFit="1" customWidth="1"/>
    <col min="14" max="14" width="19.1796875" style="18" customWidth="1"/>
    <col min="15" max="15" width="18.7265625" style="1" customWidth="1"/>
    <col min="16" max="16" width="17.7265625" style="1" bestFit="1" customWidth="1"/>
    <col min="17" max="17" width="14.81640625" style="1" bestFit="1" customWidth="1"/>
    <col min="18" max="18" width="12.54296875" style="1" bestFit="1" customWidth="1"/>
    <col min="19" max="19" width="9.1796875" style="1" customWidth="1"/>
    <col min="20" max="16384" width="9.1796875" style="1"/>
  </cols>
  <sheetData>
    <row r="1" spans="2:16" x14ac:dyDescent="0.35">
      <c r="E1" s="2" t="s">
        <v>39</v>
      </c>
      <c r="F1" s="2" t="s">
        <v>40</v>
      </c>
      <c r="G1" s="2" t="s">
        <v>41</v>
      </c>
      <c r="H1" s="2" t="s">
        <v>42</v>
      </c>
    </row>
    <row r="3" spans="2:16" ht="37.9" customHeight="1" x14ac:dyDescent="0.35">
      <c r="B3" s="131" t="str">
        <f>+[16]Datos_Presupuesto!D12</f>
        <v>CONSTRUCCIÓN INTEGRAL DE SOLUCIONES INDIVIDUALES FOTOVOLTAICAS PARA LA GENERACIÓN DE ENERGÍA ELÉCTRICA EN VIVIENDA RURAL DISPERSA, EN EL MUNICIPIO DE  VILLAGARZÓN EN EL DEPARTAMENTO DEL PUTUMAYO</v>
      </c>
      <c r="C3" s="131"/>
      <c r="D3" s="131"/>
      <c r="E3" s="131"/>
      <c r="F3" s="131"/>
      <c r="G3" s="131"/>
      <c r="H3" s="131"/>
      <c r="I3" s="131"/>
    </row>
    <row r="4" spans="2:16" x14ac:dyDescent="0.35">
      <c r="B4" s="132"/>
      <c r="C4" s="132"/>
      <c r="D4" s="132"/>
      <c r="E4" s="132"/>
      <c r="F4" s="132"/>
      <c r="G4" s="132"/>
      <c r="H4" s="132"/>
      <c r="I4" s="132"/>
    </row>
    <row r="6" spans="2:16" ht="18.5" x14ac:dyDescent="0.35">
      <c r="B6" s="133" t="s">
        <v>0</v>
      </c>
      <c r="C6" s="133"/>
      <c r="D6" s="133"/>
      <c r="E6" s="133"/>
      <c r="F6" s="133"/>
      <c r="G6" s="133"/>
      <c r="H6" s="133"/>
      <c r="I6" s="133"/>
    </row>
    <row r="8" spans="2:16" ht="14.5" customHeight="1" x14ac:dyDescent="0.35">
      <c r="B8" s="134" t="s">
        <v>1</v>
      </c>
      <c r="C8" s="134" t="s">
        <v>2</v>
      </c>
      <c r="D8" s="3"/>
      <c r="E8" s="135" t="s">
        <v>43</v>
      </c>
      <c r="F8" s="135"/>
      <c r="G8" s="135"/>
      <c r="H8" s="135"/>
      <c r="I8" s="135" t="s">
        <v>4</v>
      </c>
    </row>
    <row r="9" spans="2:16" ht="14.5" customHeight="1" x14ac:dyDescent="0.35">
      <c r="B9" s="134"/>
      <c r="C9" s="134"/>
      <c r="D9" s="3" t="s">
        <v>6</v>
      </c>
      <c r="E9" s="4" t="s">
        <v>7</v>
      </c>
      <c r="F9" s="4" t="s">
        <v>44</v>
      </c>
      <c r="G9" s="4" t="s">
        <v>45</v>
      </c>
      <c r="H9" s="4" t="s">
        <v>9</v>
      </c>
      <c r="I9" s="135"/>
    </row>
    <row r="10" spans="2:16" x14ac:dyDescent="0.35">
      <c r="B10" s="5">
        <v>1</v>
      </c>
      <c r="C10" s="136" t="s">
        <v>12</v>
      </c>
      <c r="D10" s="136"/>
      <c r="E10" s="136"/>
      <c r="F10" s="136"/>
      <c r="G10" s="136"/>
      <c r="H10" s="136"/>
      <c r="I10" s="136"/>
      <c r="K10" s="19"/>
    </row>
    <row r="11" spans="2:16" x14ac:dyDescent="0.35">
      <c r="B11" s="6">
        <v>1.1000000000000001</v>
      </c>
      <c r="C11" s="7" t="str">
        <f>+VLOOKUP(B11,[16]Datos_Presupuesto!$B$95:$H$220,2,0)</f>
        <v>Replanteo y Localización de Usuarios</v>
      </c>
      <c r="D11" s="8">
        <f>[16]Datos_Presupuesto!$D$9</f>
        <v>293</v>
      </c>
      <c r="E11" s="9" t="e">
        <f>+(SUMIFS([16]APU!$K:$K,[16]APU!$A:$A,'CADENA DE VALOR'!$B11,[16]APU!$C:$C,'CADENA DE VALOR'!E$1))*$H$38*(1+$H$31)</f>
        <v>#VALUE!</v>
      </c>
      <c r="F11" s="9" t="e">
        <f>+(SUMIFS([16]APU!$K:$K,[16]APU!$A:$A,'CADENA DE VALOR'!$B11,[16]APU!$C:$C,'CADENA DE VALOR'!F$1))*$H$38*(1+$H$31)</f>
        <v>#VALUE!</v>
      </c>
      <c r="G11" s="9" t="e">
        <f>+(SUMIFS([16]APU!$K:$K,[16]APU!$A:$A,'CADENA DE VALOR'!$B11,[16]APU!$C:$C,'CADENA DE VALOR'!G$1))*$H$38*(1+$H$31)</f>
        <v>#VALUE!</v>
      </c>
      <c r="H11" s="9" t="e">
        <f>+(SUMIFS([16]APU!$K:$K,[16]APU!$A:$A,'CADENA DE VALOR'!$B11,[16]APU!$C:$C,'CADENA DE VALOR'!H$1))*$H$38*(1+$H$31)</f>
        <v>#VALUE!</v>
      </c>
      <c r="I11" s="10" t="e">
        <f t="shared" ref="I11:I18" si="0">+SUM(E11:H11)</f>
        <v>#VALUE!</v>
      </c>
      <c r="L11" s="18" t="e">
        <f t="shared" ref="L11:L18" si="1">+(E11+F11+G11+H11)=N11</f>
        <v>#VALUE!</v>
      </c>
      <c r="M11" s="20">
        <f>+VLOOKUP(B11,[16]APU!$D:$K,8,0)*$H$38</f>
        <v>114108850</v>
      </c>
      <c r="N11" s="20" t="e">
        <f t="shared" ref="N11:N18" si="2">+M11*(1+$H$31)</f>
        <v>#REF!</v>
      </c>
      <c r="O11" s="16"/>
      <c r="P11" s="16"/>
    </row>
    <row r="12" spans="2:16" ht="62.25" customHeight="1" x14ac:dyDescent="0.35">
      <c r="B12" s="6">
        <v>1.2</v>
      </c>
      <c r="C12" s="11" t="str">
        <f>+VLOOKUP(B12,[16]Datos_Presupuesto!$B$95:$H$220,2,0)</f>
        <v xml:space="preserve">Suministro, Transporte e Instalación de Sistema de 2 Paneles 710 W  Monocristalino bifacial, doble cristal de alta eficiencia tolerancia positiva de vatios eficiencia del modulo de 22%, Garantia de 15 años </v>
      </c>
      <c r="D12" s="8">
        <f>[16]Datos_Presupuesto!$D$9</f>
        <v>293</v>
      </c>
      <c r="E12" s="9" t="e">
        <f>+(SUMIFS([16]APU!$K:$K,[16]APU!$A:$A,'CADENA DE VALOR'!$B12,[16]APU!$C:$C,'CADENA DE VALOR'!E$1))*$H$38*(1+$H$31)</f>
        <v>#VALUE!</v>
      </c>
      <c r="F12" s="9" t="e">
        <f>+(SUMIFS([16]APU!$K:$K,[16]APU!$A:$A,'CADENA DE VALOR'!$B12,[16]APU!$C:$C,'CADENA DE VALOR'!F$1))*$H$38*(1+$H$31)</f>
        <v>#VALUE!</v>
      </c>
      <c r="G12" s="9" t="e">
        <f>+(SUMIFS([16]APU!$K:$K,[16]APU!$A:$A,'CADENA DE VALOR'!$B12,[16]APU!$C:$C,'CADENA DE VALOR'!G$1))*$H$38*(1+$H$31)</f>
        <v>#VALUE!</v>
      </c>
      <c r="H12" s="9" t="e">
        <f>+(SUMIFS([16]APU!$K:$K,[16]APU!$A:$A,'CADENA DE VALOR'!$B12,[16]APU!$C:$C,'CADENA DE VALOR'!H$1))*$H$38*(1+$H$31)</f>
        <v>#VALUE!</v>
      </c>
      <c r="I12" s="10" t="e">
        <f t="shared" si="0"/>
        <v>#VALUE!</v>
      </c>
      <c r="L12" s="18" t="e">
        <f t="shared" si="1"/>
        <v>#VALUE!</v>
      </c>
      <c r="M12" s="20">
        <f>+VLOOKUP(B12,[16]APU!$D:$K,8,0)*$H$38</f>
        <v>838539044</v>
      </c>
      <c r="N12" s="20" t="e">
        <f t="shared" si="2"/>
        <v>#REF!</v>
      </c>
      <c r="P12" s="16"/>
    </row>
    <row r="13" spans="2:16" ht="51.75" customHeight="1" x14ac:dyDescent="0.35">
      <c r="B13" s="6">
        <v>1.3</v>
      </c>
      <c r="C13" s="7" t="str">
        <f>+VLOOKUP(B13,[16]Datos_Presupuesto!$B$95:$H$220,2,0)</f>
        <v>Suministro, Transporte e Instalación de Mastil estructurado de 3 mtrs x160mm con base cuadrada de 330mmx330mm, acero galvanizado, espesor 2.5mm para Modulos de 2 Paneles Solares</v>
      </c>
      <c r="D13" s="8">
        <f>[16]Datos_Presupuesto!$D$9</f>
        <v>293</v>
      </c>
      <c r="E13" s="9" t="e">
        <f>+(SUMIFS([16]APU!$K:$K,[16]APU!$A:$A,'CADENA DE VALOR'!$B13,[16]APU!$C:$C,'CADENA DE VALOR'!E$1))*$H$38*(1+$H$31)</f>
        <v>#VALUE!</v>
      </c>
      <c r="F13" s="9" t="e">
        <f>+(SUMIFS([16]APU!$K:$K,[16]APU!$A:$A,'CADENA DE VALOR'!$B13,[16]APU!$C:$C,'CADENA DE VALOR'!F$1))*$H$38*(1+$H$31)</f>
        <v>#VALUE!</v>
      </c>
      <c r="G13" s="9" t="e">
        <f>+(SUMIFS([16]APU!$K:$K,[16]APU!$A:$A,'CADENA DE VALOR'!$B13,[16]APU!$C:$C,'CADENA DE VALOR'!G$1))*$H$38*(1+$H$31)</f>
        <v>#VALUE!</v>
      </c>
      <c r="H13" s="9" t="e">
        <f>+(SUMIFS([16]APU!$K:$K,[16]APU!$A:$A,'CADENA DE VALOR'!$B13,[16]APU!$C:$C,'CADENA DE VALOR'!H$1))*$H$38*(1+$H$31)</f>
        <v>#VALUE!</v>
      </c>
      <c r="I13" s="10" t="e">
        <f t="shared" si="0"/>
        <v>#VALUE!</v>
      </c>
      <c r="L13" s="18" t="e">
        <f t="shared" si="1"/>
        <v>#VALUE!</v>
      </c>
      <c r="M13" s="20">
        <f>+VLOOKUP(B13,[16]APU!$D:$K,8,0)*$H$38</f>
        <v>850089628.47000003</v>
      </c>
      <c r="N13" s="20" t="e">
        <f t="shared" si="2"/>
        <v>#REF!</v>
      </c>
      <c r="P13" s="16"/>
    </row>
    <row r="14" spans="2:16" ht="43.15" customHeight="1" x14ac:dyDescent="0.35">
      <c r="B14" s="6">
        <v>1.4</v>
      </c>
      <c r="C14" s="7" t="str">
        <f>+VLOOKUP(B14,[16]Datos_Presupuesto!$B$95:$H$220,2,0)</f>
        <v>Suministro, Transporte e Instalación de Controlador MPPT de  60 A a 1500 W con eficiencia superior a 98%</v>
      </c>
      <c r="D14" s="8">
        <f>[16]Datos_Presupuesto!$D$9</f>
        <v>293</v>
      </c>
      <c r="E14" s="9" t="e">
        <f>+(SUMIFS([16]APU!$K:$K,[16]APU!$A:$A,'CADENA DE VALOR'!$B14,[16]APU!$C:$C,'CADENA DE VALOR'!E$1))*$H$38*(1+$H$31)</f>
        <v>#VALUE!</v>
      </c>
      <c r="F14" s="9" t="e">
        <f>+(SUMIFS([16]APU!$K:$K,[16]APU!$A:$A,'CADENA DE VALOR'!$B14,[16]APU!$C:$C,'CADENA DE VALOR'!F$1))*$H$38*(1+$H$31)</f>
        <v>#VALUE!</v>
      </c>
      <c r="G14" s="9" t="e">
        <f>+(SUMIFS([16]APU!$K:$K,[16]APU!$A:$A,'CADENA DE VALOR'!$B14,[16]APU!$C:$C,'CADENA DE VALOR'!G$1))*$H$38*(1+$H$31)</f>
        <v>#VALUE!</v>
      </c>
      <c r="H14" s="9" t="e">
        <f>+(SUMIFS([16]APU!$K:$K,[16]APU!$A:$A,'CADENA DE VALOR'!$B14,[16]APU!$C:$C,'CADENA DE VALOR'!H$1))*$H$38*(1+$H$31)</f>
        <v>#VALUE!</v>
      </c>
      <c r="I14" s="10" t="e">
        <f t="shared" si="0"/>
        <v>#VALUE!</v>
      </c>
      <c r="L14" s="18" t="e">
        <f t="shared" si="1"/>
        <v>#VALUE!</v>
      </c>
      <c r="M14" s="20">
        <f>+VLOOKUP(B14,[16]APU!$D:$K,8,0)*$H$38</f>
        <v>442074675.97000003</v>
      </c>
      <c r="N14" s="20" t="e">
        <f t="shared" si="2"/>
        <v>#REF!</v>
      </c>
      <c r="P14" s="21"/>
    </row>
    <row r="15" spans="2:16" ht="41.5" customHeight="1" x14ac:dyDescent="0.35">
      <c r="B15" s="6">
        <v>1.5</v>
      </c>
      <c r="C15" s="7" t="str">
        <f>+VLOOKUP(B15,[16]Datos_Presupuesto!$B$95:$H$220,2,0)</f>
        <v>Suministro, Transporte e Instalación de Batería Litio 200 Ah a 25.6 Vdc con Ciclos 6000 a DoD hasta el 80%</v>
      </c>
      <c r="D15" s="8">
        <f>[16]Datos_Presupuesto!$D$9</f>
        <v>293</v>
      </c>
      <c r="E15" s="9" t="e">
        <f>+(SUMIFS([16]APU!$K:$K,[16]APU!$A:$A,'CADENA DE VALOR'!$B15,[16]APU!$C:$C,'CADENA DE VALOR'!E$1))*$H$38*(1+$H$31)</f>
        <v>#VALUE!</v>
      </c>
      <c r="F15" s="9" t="e">
        <f>+(SUMIFS([16]APU!$K:$K,[16]APU!$A:$A,'CADENA DE VALOR'!$B15,[16]APU!$C:$C,'CADENA DE VALOR'!F$1))*$H$38*(1+$H$31)</f>
        <v>#VALUE!</v>
      </c>
      <c r="G15" s="9" t="e">
        <f>+(SUMIFS([16]APU!$K:$K,[16]APU!$A:$A,'CADENA DE VALOR'!$B15,[16]APU!$C:$C,'CADENA DE VALOR'!G$1))*$H$38*(1+$H$31)</f>
        <v>#VALUE!</v>
      </c>
      <c r="H15" s="9" t="e">
        <f>+(SUMIFS([16]APU!$K:$K,[16]APU!$A:$A,'CADENA DE VALOR'!$B15,[16]APU!$C:$C,'CADENA DE VALOR'!H$1))*$H$38*(1+$H$31)</f>
        <v>#VALUE!</v>
      </c>
      <c r="I15" s="10" t="e">
        <f t="shared" si="0"/>
        <v>#VALUE!</v>
      </c>
      <c r="L15" s="18" t="e">
        <f t="shared" si="1"/>
        <v>#VALUE!</v>
      </c>
      <c r="M15" s="20">
        <f>+VLOOKUP(B15,[16]APU!$D:$K,8,0)*$H$38</f>
        <v>1751990801.47</v>
      </c>
      <c r="N15" s="20" t="e">
        <f t="shared" si="2"/>
        <v>#REF!</v>
      </c>
      <c r="P15" s="21"/>
    </row>
    <row r="16" spans="2:16" ht="45" customHeight="1" x14ac:dyDescent="0.35">
      <c r="B16" s="6">
        <v>1.6</v>
      </c>
      <c r="C16" s="7" t="str">
        <f>+VLOOKUP(B16,[16]Datos_Presupuesto!$B$95:$H$220,2,0)</f>
        <v>Suministro, Transporte e Instalación de Inversor de onda senoidal pura 24 Vdc a 2000 W con eficiencia superior al 91% de -15 a 60 °C</v>
      </c>
      <c r="D16" s="8">
        <f>[16]Datos_Presupuesto!$D$9</f>
        <v>293</v>
      </c>
      <c r="E16" s="9" t="e">
        <f>+(SUMIFS([16]APU!$K:$K,[16]APU!$A:$A,'CADENA DE VALOR'!$B16,[16]APU!$C:$C,'CADENA DE VALOR'!E$1))*$H$38*(1+$H$31)</f>
        <v>#VALUE!</v>
      </c>
      <c r="F16" s="9" t="e">
        <f>+(SUMIFS([16]APU!$K:$K,[16]APU!$A:$A,'CADENA DE VALOR'!$B16,[16]APU!$C:$C,'CADENA DE VALOR'!F$1))*$H$38*(1+$H$31)</f>
        <v>#VALUE!</v>
      </c>
      <c r="G16" s="9" t="e">
        <f>+(SUMIFS([16]APU!$K:$K,[16]APU!$A:$A,'CADENA DE VALOR'!$B16,[16]APU!$C:$C,'CADENA DE VALOR'!G$1))*$H$38*(1+$H$31)</f>
        <v>#VALUE!</v>
      </c>
      <c r="H16" s="9" t="e">
        <f>+(SUMIFS([16]APU!$K:$K,[16]APU!$A:$A,'CADENA DE VALOR'!$B16,[16]APU!$C:$C,'CADENA DE VALOR'!H$1))*$H$38*(1+$H$31)</f>
        <v>#VALUE!</v>
      </c>
      <c r="I16" s="10" t="e">
        <f t="shared" si="0"/>
        <v>#VALUE!</v>
      </c>
      <c r="L16" s="18" t="e">
        <f t="shared" si="1"/>
        <v>#VALUE!</v>
      </c>
      <c r="M16" s="20">
        <f>+VLOOKUP(B16,[16]APU!$D:$K,8,0)*$H$38</f>
        <v>501483766.16999996</v>
      </c>
      <c r="N16" s="20" t="e">
        <f t="shared" si="2"/>
        <v>#REF!</v>
      </c>
      <c r="P16" s="17"/>
    </row>
    <row r="17" spans="2:16" ht="82.5" customHeight="1" x14ac:dyDescent="0.35">
      <c r="B17" s="6">
        <v>1.7</v>
      </c>
      <c r="C17" s="7" t="str">
        <f>+VLOOKUP(B17,[16]Datos_Presupuesto!$B$95:$H$220,2,0)</f>
        <v>Suministro, transporte e Instalación de Gabinete para equipos de 84x60x46cm, lamina galvanizada, calibre numero 18, pintura electrostática, Incluye la Excavación de zanja para acometida principal en zona verde de 20X60cm</v>
      </c>
      <c r="D17" s="8">
        <f>[16]Datos_Presupuesto!$D$9</f>
        <v>293</v>
      </c>
      <c r="E17" s="9" t="e">
        <f>+(SUMIFS([16]APU!$K:$K,[16]APU!$A:$A,'CADENA DE VALOR'!$B17,[16]APU!$C:$C,'CADENA DE VALOR'!E$1))*$H$38*(1+$H$31)</f>
        <v>#VALUE!</v>
      </c>
      <c r="F17" s="9" t="e">
        <f>+(SUMIFS([16]APU!$K:$K,[16]APU!$A:$A,'CADENA DE VALOR'!$B17,[16]APU!$C:$C,'CADENA DE VALOR'!F$1))*$H$38*(1+$H$31)</f>
        <v>#VALUE!</v>
      </c>
      <c r="G17" s="9" t="e">
        <f>+(SUMIFS([16]APU!$K:$K,[16]APU!$A:$A,'CADENA DE VALOR'!$B17,[16]APU!$C:$C,'CADENA DE VALOR'!G$1))*$H$38*(1+$H$31)</f>
        <v>#VALUE!</v>
      </c>
      <c r="H17" s="9" t="e">
        <f>+(SUMIFS([16]APU!$K:$K,[16]APU!$A:$A,'CADENA DE VALOR'!$B17,[16]APU!$C:$C,'CADENA DE VALOR'!H$1))*$H$38*(1+$H$31)</f>
        <v>#VALUE!</v>
      </c>
      <c r="I17" s="10" t="e">
        <f t="shared" si="0"/>
        <v>#VALUE!</v>
      </c>
      <c r="L17" s="18" t="e">
        <f t="shared" si="1"/>
        <v>#VALUE!</v>
      </c>
      <c r="M17" s="20">
        <f>+VLOOKUP(B17,[16]APU!$D:$K,8,0)*$H$38</f>
        <v>768613422</v>
      </c>
      <c r="N17" s="20" t="e">
        <f t="shared" si="2"/>
        <v>#REF!</v>
      </c>
    </row>
    <row r="18" spans="2:16" ht="37.15" customHeight="1" x14ac:dyDescent="0.35">
      <c r="B18" s="6">
        <v>2.2000000000000002</v>
      </c>
      <c r="C18" s="7" t="str">
        <f>+VLOOKUP(B18,[16]Datos_Presupuesto!$B$95:$H$220,2,0)</f>
        <v xml:space="preserve">Sistema de puesta a tierra  con varilla de cobre 2,4m x 5/8" tratamiento de suelos </v>
      </c>
      <c r="D18" s="8">
        <f>[16]Datos_Presupuesto!$D$9</f>
        <v>293</v>
      </c>
      <c r="E18" s="9" t="e">
        <f>+(SUMIFS([16]APU!$K:$K,[16]APU!$A:$A,'CADENA DE VALOR'!$B18,[16]APU!$C:$C,'CADENA DE VALOR'!E$1))*$H$38*(1+$H$31)</f>
        <v>#VALUE!</v>
      </c>
      <c r="F18" s="9" t="e">
        <f>+(SUMIFS([16]APU!$K:$K,[16]APU!$A:$A,'CADENA DE VALOR'!$B18,[16]APU!$C:$C,'CADENA DE VALOR'!F$1))*$H$38*(1+$H$31)</f>
        <v>#VALUE!</v>
      </c>
      <c r="G18" s="9" t="e">
        <f>+(SUMIFS([16]APU!$K:$K,[16]APU!$A:$A,'CADENA DE VALOR'!$B18,[16]APU!$C:$C,'CADENA DE VALOR'!G$1))*$H$38*(1+$H$31)</f>
        <v>#VALUE!</v>
      </c>
      <c r="H18" s="9" t="e">
        <f>+(SUMIFS([16]APU!$K:$K,[16]APU!$A:$A,'CADENA DE VALOR'!$B18,[16]APU!$C:$C,'CADENA DE VALOR'!H$1))*$H$38*(1+$H$31)</f>
        <v>#VALUE!</v>
      </c>
      <c r="I18" s="10" t="e">
        <f t="shared" si="0"/>
        <v>#VALUE!</v>
      </c>
      <c r="K18" s="22" t="e">
        <f>SUM(I12+I13+I14+I15+I16+I17+I18)</f>
        <v>#VALUE!</v>
      </c>
      <c r="L18" s="18" t="e">
        <f t="shared" si="1"/>
        <v>#VALUE!</v>
      </c>
      <c r="M18" s="20">
        <f>+VLOOKUP(B18,[16]APU!$D:$K,8,0)*$H$38</f>
        <v>258068393.5</v>
      </c>
      <c r="N18" s="20" t="e">
        <f t="shared" si="2"/>
        <v>#REF!</v>
      </c>
    </row>
    <row r="19" spans="2:16" x14ac:dyDescent="0.35">
      <c r="B19" s="23"/>
      <c r="C19" s="24" t="s">
        <v>46</v>
      </c>
      <c r="D19" s="24"/>
      <c r="E19" s="25"/>
      <c r="F19" s="25"/>
      <c r="G19" s="25"/>
      <c r="H19" s="26"/>
      <c r="I19" s="27" t="e">
        <f>SUM(I11:I18)</f>
        <v>#VALUE!</v>
      </c>
      <c r="K19" s="18" t="e">
        <f>+I19/604</f>
        <v>#VALUE!</v>
      </c>
      <c r="M19" s="20">
        <f>SUM(M11:M18)</f>
        <v>5524968581.5799999</v>
      </c>
      <c r="N19" s="20"/>
      <c r="O19" s="28"/>
    </row>
    <row r="20" spans="2:16" ht="15.65" customHeight="1" x14ac:dyDescent="0.35">
      <c r="B20" s="5" t="s">
        <v>18</v>
      </c>
      <c r="C20" s="136" t="s">
        <v>19</v>
      </c>
      <c r="D20" s="136"/>
      <c r="E20" s="136"/>
      <c r="F20" s="136"/>
      <c r="G20" s="136"/>
      <c r="H20" s="136"/>
      <c r="I20" s="136"/>
      <c r="M20" s="20"/>
      <c r="N20" s="20"/>
    </row>
    <row r="21" spans="2:16" ht="58.5" customHeight="1" x14ac:dyDescent="0.35">
      <c r="B21" s="6">
        <v>2.1</v>
      </c>
      <c r="C21" s="7" t="str">
        <f>+VLOOKUP(B21,[16]Datos_Presupuesto!B:H,2,0)</f>
        <v>Medidor prepago monofásico con sistema de gestión de recaudo con comunicación off line, Alambrado tipo riel DIN 120V-220V 5A (80A) (Unidad de Control de Medición+ Control de interface de usuario)</v>
      </c>
      <c r="D21" s="8">
        <f>[16]Datos_Presupuesto!$D$9</f>
        <v>293</v>
      </c>
      <c r="E21" s="9" t="e">
        <f>+(SUMIFS([16]APU!$K:$K,[16]APU!$A:$A,'CADENA DE VALOR'!$B21,[16]APU!$C:$C,'CADENA DE VALOR'!E$1))*$H$38*(1+$H$31)</f>
        <v>#VALUE!</v>
      </c>
      <c r="F21" s="9" t="e">
        <f>+(SUMIFS([16]APU!$K:$K,[16]APU!$A:$A,'CADENA DE VALOR'!$B21,[16]APU!$C:$C,'CADENA DE VALOR'!F$1))*$H$38*(1+$H$31)</f>
        <v>#VALUE!</v>
      </c>
      <c r="G21" s="9" t="e">
        <f>+(SUMIFS([16]APU!$K:$K,[16]APU!$A:$A,'CADENA DE VALOR'!$B21,[16]APU!$C:$C,'CADENA DE VALOR'!G$1))*$H$38*(1+$H$31)</f>
        <v>#VALUE!</v>
      </c>
      <c r="H21" s="9" t="e">
        <f>+(SUMIFS([16]APU!$K:$K,[16]APU!$A:$A,'CADENA DE VALOR'!$B21,[16]APU!$C:$C,'CADENA DE VALOR'!H$1))*$H$38*(1+$H$31)</f>
        <v>#VALUE!</v>
      </c>
      <c r="I21" s="10" t="e">
        <f>+SUM(E21:H21)</f>
        <v>#VALUE!</v>
      </c>
      <c r="K21" s="18" t="e">
        <f>+I21/604</f>
        <v>#VALUE!</v>
      </c>
      <c r="L21" s="18" t="e">
        <f>+(E21+F21+G21+H21)=N21</f>
        <v>#VALUE!</v>
      </c>
      <c r="M21" s="20">
        <f>+VLOOKUP(B21,[16]APU!$D:$K,8,0)*$H$38</f>
        <v>447235764.47000003</v>
      </c>
      <c r="N21" s="20" t="e">
        <f>+M21*(1+$H$31)</f>
        <v>#REF!</v>
      </c>
    </row>
    <row r="23" spans="2:16" x14ac:dyDescent="0.35">
      <c r="B23" s="23"/>
      <c r="C23" s="24" t="s">
        <v>46</v>
      </c>
      <c r="D23" s="24"/>
      <c r="E23" s="25"/>
      <c r="F23" s="25"/>
      <c r="G23" s="25"/>
      <c r="H23" s="26"/>
      <c r="I23" s="27" t="e">
        <f>SUM(I21:I22)</f>
        <v>#VALUE!</v>
      </c>
      <c r="M23" s="20">
        <f>SUM(M21:M22)</f>
        <v>447235764.47000003</v>
      </c>
      <c r="N23" s="20"/>
    </row>
    <row r="24" spans="2:16" ht="15.65" customHeight="1" x14ac:dyDescent="0.35">
      <c r="B24" s="5" t="s">
        <v>21</v>
      </c>
      <c r="C24" s="136" t="s">
        <v>22</v>
      </c>
      <c r="D24" s="136"/>
      <c r="E24" s="136"/>
      <c r="F24" s="136"/>
      <c r="G24" s="136"/>
      <c r="H24" s="136"/>
      <c r="I24" s="136"/>
      <c r="M24" s="20"/>
      <c r="N24" s="20"/>
    </row>
    <row r="25" spans="2:16" ht="61.5" customHeight="1" x14ac:dyDescent="0.35">
      <c r="B25" s="6">
        <v>3.1</v>
      </c>
      <c r="C25" s="7" t="str">
        <f>+VLOOKUP(B25,[16]Datos_Presupuesto!$B$95:$H$220,2,0)</f>
        <v>Suministro, transporte e instalación de kit basico de instalaciones internas ( (5) salidas de iluminación de led 10W a 120v y (5) salidas tomacorrientes doble con polo a tierra 120V 15A)</v>
      </c>
      <c r="D25" s="8">
        <f>[16]Datos_Presupuesto!$D$9</f>
        <v>293</v>
      </c>
      <c r="E25" s="9" t="e">
        <f>+(SUMIFS([16]APU!$K:$K,[16]APU!$A:$A,'CADENA DE VALOR'!$B25,[16]APU!$C:$C,'CADENA DE VALOR'!E$1))*$H$38*(1+$H$31)</f>
        <v>#VALUE!</v>
      </c>
      <c r="F25" s="9" t="e">
        <f>+(SUMIFS([16]APU!$K:$K,[16]APU!$A:$A,'CADENA DE VALOR'!$B25,[16]APU!$C:$C,'CADENA DE VALOR'!F$1))*$H$38*(1+$H$31)</f>
        <v>#VALUE!</v>
      </c>
      <c r="G25" s="9" t="e">
        <f>+(SUMIFS([16]APU!$K:$K,[16]APU!$A:$A,'CADENA DE VALOR'!$B25,[16]APU!$C:$C,'CADENA DE VALOR'!G$1))*$H$38*(1+$H$31)</f>
        <v>#VALUE!</v>
      </c>
      <c r="H25" s="9" t="e">
        <f>+(SUMIFS([16]APU!$K:$K,[16]APU!$A:$A,'CADENA DE VALOR'!$B25,[16]APU!$C:$C,'CADENA DE VALOR'!H$1))*$H$38*(1+$H$31)</f>
        <v>#VALUE!</v>
      </c>
      <c r="I25" s="10" t="e">
        <f>+SUM(E25:H25)</f>
        <v>#VALUE!</v>
      </c>
      <c r="L25" s="18" t="e">
        <f>+(E25+F25+G25+H25)=N25</f>
        <v>#VALUE!</v>
      </c>
      <c r="M25" s="20">
        <f>+VLOOKUP(B25,[16]APU!$D:$K,8,0)*$H$38</f>
        <v>542247775</v>
      </c>
      <c r="N25" s="20" t="e">
        <f>+M25*(1+$H$31)</f>
        <v>#REF!</v>
      </c>
      <c r="O25" s="28"/>
      <c r="P25" s="28"/>
    </row>
    <row r="26" spans="2:16" ht="14.5" customHeight="1" x14ac:dyDescent="0.35">
      <c r="B26" s="29"/>
      <c r="C26" s="24" t="s">
        <v>46</v>
      </c>
      <c r="D26" s="24"/>
      <c r="E26" s="29"/>
      <c r="F26" s="29"/>
      <c r="G26" s="29"/>
      <c r="H26" s="29"/>
      <c r="I26" s="30" t="e">
        <f>+I25</f>
        <v>#VALUE!</v>
      </c>
      <c r="K26" s="22" t="e">
        <f>+I26+I23</f>
        <v>#VALUE!</v>
      </c>
      <c r="M26" s="20">
        <f>SUM(M25)</f>
        <v>542247775</v>
      </c>
      <c r="N26" s="20"/>
      <c r="O26" s="28"/>
      <c r="P26" s="28"/>
    </row>
    <row r="27" spans="2:16" x14ac:dyDescent="0.35">
      <c r="B27" s="137" t="s">
        <v>23</v>
      </c>
      <c r="C27" s="137"/>
      <c r="D27" s="137"/>
      <c r="E27" s="137"/>
      <c r="F27" s="137"/>
      <c r="G27" s="137"/>
      <c r="H27" s="31"/>
      <c r="I27" s="32">
        <f>+M26+M23+M19</f>
        <v>6514452121.0500002</v>
      </c>
      <c r="K27" s="22"/>
      <c r="M27" s="20"/>
      <c r="N27" s="20"/>
      <c r="O27" s="28"/>
      <c r="P27" s="28"/>
    </row>
    <row r="28" spans="2:16" ht="15.75" customHeight="1" x14ac:dyDescent="0.35">
      <c r="B28" s="130" t="s">
        <v>24</v>
      </c>
      <c r="C28" s="130"/>
      <c r="D28" s="130"/>
      <c r="E28" s="130"/>
      <c r="F28" s="130"/>
      <c r="G28" s="130"/>
      <c r="H28" s="33" t="e">
        <f>+I28/I27</f>
        <v>#REF!</v>
      </c>
      <c r="I28" s="34" t="e">
        <f>#REF!</f>
        <v>#REF!</v>
      </c>
      <c r="K28" s="22"/>
      <c r="M28" s="22"/>
      <c r="N28" s="22"/>
      <c r="O28" s="28"/>
      <c r="P28" s="28"/>
    </row>
    <row r="29" spans="2:16" ht="15.75" customHeight="1" x14ac:dyDescent="0.35">
      <c r="B29" s="130" t="s">
        <v>25</v>
      </c>
      <c r="C29" s="130"/>
      <c r="D29" s="130"/>
      <c r="E29" s="130"/>
      <c r="F29" s="130"/>
      <c r="G29" s="130"/>
      <c r="H29" s="33" t="e">
        <f>+I29/I27</f>
        <v>#REF!</v>
      </c>
      <c r="I29" s="34" t="e">
        <f>#REF!</f>
        <v>#REF!</v>
      </c>
      <c r="K29" s="22"/>
      <c r="M29" s="22"/>
      <c r="N29" s="22"/>
      <c r="O29" s="28"/>
      <c r="P29" s="28"/>
    </row>
    <row r="30" spans="2:16" ht="15.75" customHeight="1" x14ac:dyDescent="0.35">
      <c r="B30" s="130" t="s">
        <v>26</v>
      </c>
      <c r="C30" s="130"/>
      <c r="D30" s="130"/>
      <c r="E30" s="130"/>
      <c r="F30" s="130"/>
      <c r="G30" s="130"/>
      <c r="H30" s="33" t="e">
        <f>+I30/I27</f>
        <v>#REF!</v>
      </c>
      <c r="I30" s="34" t="e">
        <f>#REF!</f>
        <v>#REF!</v>
      </c>
      <c r="K30" s="22"/>
      <c r="M30" s="22"/>
      <c r="N30" s="22"/>
      <c r="O30" s="28"/>
      <c r="P30" s="28"/>
    </row>
    <row r="31" spans="2:16" ht="15.75" customHeight="1" x14ac:dyDescent="0.35">
      <c r="B31" s="137" t="s">
        <v>27</v>
      </c>
      <c r="C31" s="137"/>
      <c r="D31" s="137"/>
      <c r="E31" s="137"/>
      <c r="F31" s="137"/>
      <c r="G31" s="137"/>
      <c r="H31" s="35" t="e">
        <f>SUM(H28:H30)</f>
        <v>#REF!</v>
      </c>
      <c r="I31" s="36" t="e">
        <f>SUM(I28:I30)</f>
        <v>#REF!</v>
      </c>
      <c r="K31" s="22"/>
      <c r="M31" s="22"/>
      <c r="N31" s="22"/>
      <c r="O31" s="28"/>
      <c r="P31" s="28"/>
    </row>
    <row r="32" spans="2:16" ht="15.75" customHeight="1" x14ac:dyDescent="0.35">
      <c r="B32" s="139" t="s">
        <v>28</v>
      </c>
      <c r="C32" s="139"/>
      <c r="D32" s="139"/>
      <c r="E32" s="139"/>
      <c r="F32" s="139"/>
      <c r="G32" s="139"/>
      <c r="H32" s="139"/>
      <c r="I32" s="37" t="e">
        <f>SUM(I27:I30)</f>
        <v>#REF!</v>
      </c>
      <c r="K32" s="22"/>
      <c r="M32" s="22"/>
      <c r="N32" s="22"/>
      <c r="O32" s="28"/>
      <c r="P32" s="28"/>
    </row>
    <row r="33" spans="2:18" ht="15.75" customHeight="1" x14ac:dyDescent="0.35">
      <c r="B33" s="140" t="s">
        <v>29</v>
      </c>
      <c r="C33" s="140"/>
      <c r="D33" s="140"/>
      <c r="E33" s="140"/>
      <c r="F33" s="140"/>
      <c r="G33" s="140"/>
      <c r="H33" s="35" t="e">
        <f>+I33/I27</f>
        <v>#REF!</v>
      </c>
      <c r="I33" s="36" t="e">
        <f>#REF!</f>
        <v>#REF!</v>
      </c>
      <c r="K33" s="22" t="e">
        <f>+I33/604</f>
        <v>#REF!</v>
      </c>
      <c r="M33" s="22"/>
      <c r="N33" s="22"/>
      <c r="O33" s="28"/>
      <c r="P33" s="28"/>
    </row>
    <row r="34" spans="2:18" ht="15.75" customHeight="1" x14ac:dyDescent="0.35">
      <c r="B34" s="141" t="s">
        <v>47</v>
      </c>
      <c r="C34" s="142"/>
      <c r="D34" s="142"/>
      <c r="E34" s="142"/>
      <c r="F34" s="142"/>
      <c r="G34" s="143"/>
      <c r="H34" s="38">
        <v>0.01</v>
      </c>
      <c r="I34" s="10">
        <f>H34*I27</f>
        <v>65144521.210500002</v>
      </c>
      <c r="K34" s="22"/>
      <c r="M34" s="22"/>
      <c r="N34" s="39"/>
      <c r="O34" s="28"/>
      <c r="P34" s="28"/>
      <c r="Q34" s="16"/>
    </row>
    <row r="35" spans="2:18" ht="15.75" customHeight="1" x14ac:dyDescent="0.35">
      <c r="B35" s="141" t="s">
        <v>31</v>
      </c>
      <c r="C35" s="142"/>
      <c r="D35" s="142"/>
      <c r="E35" s="142"/>
      <c r="F35" s="142"/>
      <c r="G35" s="143"/>
      <c r="H35" s="38">
        <v>0.05</v>
      </c>
      <c r="I35" s="10" t="e">
        <f>I32*H35</f>
        <v>#REF!</v>
      </c>
      <c r="K35" s="22"/>
      <c r="M35" s="22"/>
      <c r="N35" s="39"/>
      <c r="O35" s="28"/>
      <c r="P35" s="28"/>
      <c r="Q35" s="16"/>
    </row>
    <row r="36" spans="2:18" ht="14.5" customHeight="1" x14ac:dyDescent="0.35">
      <c r="B36" s="138" t="s">
        <v>32</v>
      </c>
      <c r="C36" s="138"/>
      <c r="D36" s="138"/>
      <c r="E36" s="138"/>
      <c r="F36" s="138"/>
      <c r="G36" s="138"/>
      <c r="H36" s="138"/>
      <c r="I36" s="40" t="e">
        <f>+SUM(I32:I35)</f>
        <v>#REF!</v>
      </c>
      <c r="K36" s="22"/>
      <c r="M36" s="22" t="e">
        <f>+M19-#REF!</f>
        <v>#REF!</v>
      </c>
      <c r="N36" s="39">
        <v>0.245</v>
      </c>
      <c r="O36" s="28"/>
      <c r="P36" s="28"/>
      <c r="Q36" s="16">
        <f t="shared" ref="Q36:Q40" si="3">+P36/604</f>
        <v>0</v>
      </c>
    </row>
    <row r="37" spans="2:18" x14ac:dyDescent="0.35">
      <c r="F37" s="12"/>
      <c r="G37" s="13" t="s">
        <v>33</v>
      </c>
      <c r="H37" s="14">
        <f>+[16]Datos_Presupuesto!$D$10</f>
        <v>10</v>
      </c>
      <c r="K37" s="22"/>
      <c r="M37" s="20">
        <v>718606301</v>
      </c>
      <c r="N37" s="39">
        <v>0.245</v>
      </c>
      <c r="O37" s="28"/>
      <c r="P37" s="28"/>
      <c r="Q37" s="16">
        <f t="shared" si="3"/>
        <v>0</v>
      </c>
    </row>
    <row r="38" spans="2:18" x14ac:dyDescent="0.35">
      <c r="G38" s="13" t="s">
        <v>34</v>
      </c>
      <c r="H38" s="14">
        <f>+[16]Datos_Presupuesto!D$9</f>
        <v>293</v>
      </c>
      <c r="K38" s="22"/>
      <c r="M38" s="22">
        <v>728879416</v>
      </c>
      <c r="N38" s="39">
        <v>0.245</v>
      </c>
      <c r="O38" s="28"/>
      <c r="P38" s="28"/>
      <c r="Q38" s="16">
        <f t="shared" si="3"/>
        <v>0</v>
      </c>
    </row>
    <row r="39" spans="2:18" x14ac:dyDescent="0.35">
      <c r="B39" s="1" t="s">
        <v>48</v>
      </c>
      <c r="G39" s="13" t="s">
        <v>35</v>
      </c>
      <c r="H39" s="15" t="e">
        <f>$I$36/$H$38</f>
        <v>#REF!</v>
      </c>
      <c r="K39" s="22"/>
      <c r="M39" s="22"/>
      <c r="N39" s="22"/>
      <c r="O39" s="28"/>
      <c r="P39" s="28"/>
      <c r="Q39" s="16">
        <f t="shared" si="3"/>
        <v>0</v>
      </c>
    </row>
    <row r="40" spans="2:18" x14ac:dyDescent="0.35">
      <c r="B40" s="1" t="s">
        <v>36</v>
      </c>
      <c r="H40" s="13"/>
      <c r="K40" s="22"/>
      <c r="M40" s="22"/>
      <c r="N40" s="22"/>
      <c r="O40" s="28"/>
      <c r="P40" s="28"/>
      <c r="Q40" s="16">
        <f t="shared" si="3"/>
        <v>0</v>
      </c>
    </row>
    <row r="41" spans="2:18" x14ac:dyDescent="0.35">
      <c r="B41" s="1" t="s">
        <v>37</v>
      </c>
      <c r="H41" s="13"/>
      <c r="K41" s="22"/>
      <c r="M41" s="22"/>
      <c r="N41" s="22"/>
      <c r="O41" s="28"/>
      <c r="P41" s="28"/>
      <c r="Q41" s="16">
        <v>112659.49</v>
      </c>
      <c r="R41" s="17">
        <f>+Q41+3217.49</f>
        <v>115876.98000000001</v>
      </c>
    </row>
    <row r="42" spans="2:18" x14ac:dyDescent="0.35">
      <c r="B42" s="1" t="s">
        <v>38</v>
      </c>
      <c r="H42" s="13"/>
      <c r="K42" s="22"/>
      <c r="M42" s="22"/>
      <c r="N42" s="22"/>
      <c r="O42" s="28"/>
      <c r="P42" s="28"/>
      <c r="Q42" s="16">
        <f>SUM(Q34:Q41)</f>
        <v>112659.49</v>
      </c>
    </row>
    <row r="43" spans="2:18" x14ac:dyDescent="0.35">
      <c r="H43" s="13"/>
      <c r="K43" s="22"/>
      <c r="M43" s="22"/>
      <c r="N43" s="22"/>
      <c r="O43" s="28"/>
      <c r="P43" s="28"/>
    </row>
  </sheetData>
  <mergeCells count="20">
    <mergeCell ref="B36:H36"/>
    <mergeCell ref="B30:G30"/>
    <mergeCell ref="B31:G31"/>
    <mergeCell ref="B32:H32"/>
    <mergeCell ref="B33:G33"/>
    <mergeCell ref="B35:G35"/>
    <mergeCell ref="B34:G34"/>
    <mergeCell ref="B29:G29"/>
    <mergeCell ref="B3:I3"/>
    <mergeCell ref="B4:I4"/>
    <mergeCell ref="B6:I6"/>
    <mergeCell ref="B8:B9"/>
    <mergeCell ref="C8:C9"/>
    <mergeCell ref="E8:H8"/>
    <mergeCell ref="I8:I9"/>
    <mergeCell ref="C10:I10"/>
    <mergeCell ref="C20:I20"/>
    <mergeCell ref="C24:I24"/>
    <mergeCell ref="B27:G27"/>
    <mergeCell ref="B28:G28"/>
  </mergeCells>
  <printOptions horizontalCentered="1"/>
  <pageMargins left="0.70866141732283516" right="0.70866141732283516" top="0.74803149606299213" bottom="0.74803149606299213" header="0.31496062992126012" footer="0.31496062992126012"/>
  <pageSetup scale="53" orientation="portrait" r:id="rId1"/>
  <headerFooter>
    <oddFooter>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69" t="s">
        <v>254</v>
      </c>
      <c r="C2" s="169"/>
      <c r="D2" s="169"/>
      <c r="E2" s="169"/>
      <c r="F2" s="169"/>
      <c r="G2" s="169"/>
      <c r="H2" s="169"/>
      <c r="I2" s="169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0" t="s">
        <v>54</v>
      </c>
      <c r="C4" s="170"/>
      <c r="D4" s="170"/>
      <c r="E4" s="170"/>
      <c r="F4" s="170"/>
      <c r="G4" s="170"/>
      <c r="H4" s="170"/>
      <c r="I4" s="170"/>
    </row>
    <row r="6" spans="2:9" s="41" customFormat="1" ht="30" customHeight="1" x14ac:dyDescent="0.35">
      <c r="B6" s="43" t="s">
        <v>124</v>
      </c>
      <c r="C6" s="171" t="s">
        <v>17</v>
      </c>
      <c r="D6" s="172"/>
      <c r="E6" s="172"/>
      <c r="F6" s="172"/>
      <c r="G6" s="173"/>
      <c r="H6" s="43" t="s">
        <v>52</v>
      </c>
      <c r="I6" s="43" t="s">
        <v>53</v>
      </c>
    </row>
    <row r="7" spans="2:9" x14ac:dyDescent="0.35">
      <c r="B7" s="168" t="s">
        <v>7</v>
      </c>
      <c r="C7" s="168"/>
      <c r="D7" s="168"/>
      <c r="E7" s="168"/>
      <c r="F7" s="168"/>
      <c r="G7" s="168"/>
      <c r="H7" s="168"/>
      <c r="I7" s="168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x14ac:dyDescent="0.35">
      <c r="B9" s="45">
        <v>1</v>
      </c>
      <c r="C9" s="49" t="s">
        <v>203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2:9" x14ac:dyDescent="0.35">
      <c r="B10" s="45">
        <v>2</v>
      </c>
      <c r="C10" s="49" t="s">
        <v>204</v>
      </c>
      <c r="D10" s="45" t="s">
        <v>79</v>
      </c>
      <c r="E10" s="51">
        <v>4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205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ht="29" x14ac:dyDescent="0.35">
      <c r="B12" s="45">
        <v>4</v>
      </c>
      <c r="C12" s="49" t="s">
        <v>206</v>
      </c>
      <c r="D12" s="45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207</v>
      </c>
      <c r="D13" s="45" t="s">
        <v>66</v>
      </c>
      <c r="E13" s="51">
        <v>2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208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209</v>
      </c>
      <c r="D15" s="45" t="s">
        <v>79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8" t="s">
        <v>80</v>
      </c>
      <c r="C17" s="168"/>
      <c r="D17" s="168"/>
      <c r="E17" s="168"/>
      <c r="F17" s="168"/>
      <c r="G17" s="168"/>
      <c r="H17" s="168"/>
      <c r="I17" s="168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149</v>
      </c>
      <c r="D19" s="45" t="s">
        <v>66</v>
      </c>
      <c r="E19" s="45">
        <v>1</v>
      </c>
      <c r="F19" s="45"/>
      <c r="G19" s="51"/>
      <c r="H19" s="47">
        <f>+F19*E19*G19</f>
        <v>0</v>
      </c>
      <c r="I19" s="47">
        <f>H19</f>
        <v>0</v>
      </c>
    </row>
    <row r="20" spans="2:9" x14ac:dyDescent="0.35">
      <c r="B20" s="45"/>
      <c r="C20" s="46"/>
      <c r="D20" s="45"/>
      <c r="E20" s="47"/>
      <c r="F20" s="45"/>
      <c r="G20" s="45"/>
      <c r="H20" s="47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8" t="s">
        <v>45</v>
      </c>
      <c r="C22" s="168"/>
      <c r="D22" s="168"/>
      <c r="E22" s="168"/>
      <c r="F22" s="168"/>
      <c r="G22" s="168"/>
      <c r="H22" s="168"/>
      <c r="I22" s="168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251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245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8" t="s">
        <v>73</v>
      </c>
      <c r="C29" s="168"/>
      <c r="D29" s="168"/>
      <c r="E29" s="168"/>
      <c r="F29" s="168"/>
      <c r="G29" s="168"/>
      <c r="H29" s="168"/>
      <c r="I29" s="168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131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132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>
        <v>3</v>
      </c>
      <c r="C33" s="49" t="s">
        <v>162</v>
      </c>
      <c r="D33" s="45">
        <v>1</v>
      </c>
      <c r="E33" s="45"/>
      <c r="F33" s="51"/>
      <c r="G33" s="45"/>
      <c r="H33" s="45"/>
      <c r="I33" s="47">
        <f>+H33*F33*E33*D33</f>
        <v>0</v>
      </c>
    </row>
    <row r="34" spans="2:9" x14ac:dyDescent="0.35">
      <c r="B34" s="45"/>
      <c r="C34" s="46"/>
      <c r="D34" s="45"/>
      <c r="E34" s="45"/>
      <c r="F34" s="45"/>
      <c r="G34" s="45"/>
      <c r="H34" s="45"/>
      <c r="I34" s="47"/>
    </row>
    <row r="35" spans="2:9" x14ac:dyDescent="0.35">
      <c r="B35" s="45"/>
      <c r="C35" s="48" t="s">
        <v>78</v>
      </c>
      <c r="D35" s="48"/>
      <c r="E35" s="48"/>
      <c r="F35" s="48"/>
      <c r="G35" s="48"/>
      <c r="H35" s="48"/>
      <c r="I35" s="48">
        <f>+SUM(I31:I33)</f>
        <v>0</v>
      </c>
    </row>
    <row r="36" spans="2:9" ht="20" customHeight="1" x14ac:dyDescent="0.35">
      <c r="B36" s="53" t="s">
        <v>124</v>
      </c>
      <c r="C36" s="54" t="s">
        <v>240</v>
      </c>
      <c r="D36" s="54"/>
      <c r="E36" s="54"/>
      <c r="F36" s="54"/>
      <c r="G36" s="54"/>
      <c r="H36" s="54"/>
      <c r="I36" s="54">
        <f>+I35+I28+I21+I16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4"/>
  <sheetViews>
    <sheetView topLeftCell="A22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69" t="s">
        <v>254</v>
      </c>
      <c r="C2" s="169"/>
      <c r="D2" s="169"/>
      <c r="E2" s="169"/>
      <c r="F2" s="169"/>
      <c r="G2" s="169"/>
      <c r="H2" s="169"/>
      <c r="I2" s="169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0" t="s">
        <v>54</v>
      </c>
      <c r="C4" s="170"/>
      <c r="D4" s="170"/>
      <c r="E4" s="170"/>
      <c r="F4" s="170"/>
      <c r="G4" s="170"/>
      <c r="H4" s="170"/>
      <c r="I4" s="170"/>
    </row>
    <row r="6" spans="2:9" s="41" customFormat="1" ht="30" customHeight="1" x14ac:dyDescent="0.35">
      <c r="B6" s="43" t="s">
        <v>241</v>
      </c>
      <c r="C6" s="171" t="s">
        <v>20</v>
      </c>
      <c r="D6" s="172"/>
      <c r="E6" s="172"/>
      <c r="F6" s="172"/>
      <c r="G6" s="173"/>
      <c r="H6" s="43" t="s">
        <v>52</v>
      </c>
      <c r="I6" s="43" t="s">
        <v>53</v>
      </c>
    </row>
    <row r="7" spans="2:9" x14ac:dyDescent="0.35">
      <c r="B7" s="168" t="s">
        <v>7</v>
      </c>
      <c r="C7" s="168"/>
      <c r="D7" s="168"/>
      <c r="E7" s="168"/>
      <c r="F7" s="168"/>
      <c r="G7" s="168"/>
      <c r="H7" s="168"/>
      <c r="I7" s="168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45" customHeight="1" x14ac:dyDescent="0.35">
      <c r="B9" s="45">
        <v>1</v>
      </c>
      <c r="C9" s="49" t="s">
        <v>191</v>
      </c>
      <c r="D9" s="45" t="s">
        <v>66</v>
      </c>
      <c r="E9" s="51">
        <v>1</v>
      </c>
      <c r="F9" s="47"/>
      <c r="G9" s="47"/>
      <c r="H9" s="47"/>
      <c r="I9" s="47">
        <f t="shared" ref="I9:I20" si="0">+(H9+G9)*E9</f>
        <v>0</v>
      </c>
    </row>
    <row r="10" spans="2:9" ht="29" x14ac:dyDescent="0.35">
      <c r="B10" s="45">
        <v>2</v>
      </c>
      <c r="C10" s="179" t="s">
        <v>192</v>
      </c>
      <c r="D10" s="45" t="s">
        <v>66</v>
      </c>
      <c r="E10" s="51">
        <f>1/'P. GENERAL'!$E$10</f>
        <v>4.608294930875576E-3</v>
      </c>
      <c r="F10" s="47"/>
      <c r="G10" s="47"/>
      <c r="H10" s="47"/>
      <c r="I10" s="47">
        <f t="shared" si="0"/>
        <v>0</v>
      </c>
    </row>
    <row r="11" spans="2:9" ht="45" customHeight="1" x14ac:dyDescent="0.35">
      <c r="B11" s="45">
        <v>3</v>
      </c>
      <c r="C11" s="179" t="s">
        <v>193</v>
      </c>
      <c r="D11" s="45" t="s">
        <v>66</v>
      </c>
      <c r="E11" s="51">
        <v>6.8259385665529011E-3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179" t="s">
        <v>194</v>
      </c>
      <c r="D12" s="45" t="s">
        <v>66</v>
      </c>
      <c r="E12" s="51">
        <f>1/'P. GENERAL'!$E$10</f>
        <v>4.608294930875576E-3</v>
      </c>
      <c r="F12" s="47"/>
      <c r="G12" s="47"/>
      <c r="H12" s="47"/>
      <c r="I12" s="47">
        <f t="shared" si="0"/>
        <v>0</v>
      </c>
    </row>
    <row r="13" spans="2:9" ht="72.5" x14ac:dyDescent="0.35">
      <c r="B13" s="45">
        <v>5</v>
      </c>
      <c r="C13" s="179" t="s">
        <v>195</v>
      </c>
      <c r="D13" s="45" t="s">
        <v>66</v>
      </c>
      <c r="E13" s="51">
        <f>1/'P. GENERAL'!$E$10</f>
        <v>4.608294930875576E-3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179" t="s">
        <v>196</v>
      </c>
      <c r="D14" s="45" t="s">
        <v>66</v>
      </c>
      <c r="E14" s="51">
        <f>1/'P. GENERAL'!$E$10</f>
        <v>4.608294930875576E-3</v>
      </c>
      <c r="F14" s="47"/>
      <c r="G14" s="47"/>
      <c r="H14" s="47"/>
      <c r="I14" s="47">
        <f t="shared" si="0"/>
        <v>0</v>
      </c>
    </row>
    <row r="15" spans="2:9" ht="29" x14ac:dyDescent="0.35">
      <c r="B15" s="45">
        <v>7</v>
      </c>
      <c r="C15" s="179" t="s">
        <v>197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ht="29" x14ac:dyDescent="0.35">
      <c r="B16" s="51">
        <v>8</v>
      </c>
      <c r="C16" s="179" t="s">
        <v>198</v>
      </c>
      <c r="D16" s="51" t="s">
        <v>66</v>
      </c>
      <c r="E16" s="51">
        <v>1</v>
      </c>
      <c r="F16" s="47"/>
      <c r="G16" s="47"/>
      <c r="H16" s="47"/>
      <c r="I16" s="47">
        <f t="shared" si="0"/>
        <v>0</v>
      </c>
    </row>
    <row r="17" spans="2:9" x14ac:dyDescent="0.35">
      <c r="B17" s="51">
        <v>9</v>
      </c>
      <c r="C17" s="179" t="s">
        <v>199</v>
      </c>
      <c r="D17" s="51" t="s">
        <v>66</v>
      </c>
      <c r="E17" s="51">
        <v>1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179" t="s">
        <v>200</v>
      </c>
      <c r="D18" s="51" t="s">
        <v>66</v>
      </c>
      <c r="E18" s="51">
        <f>1/'P. GENERAL'!$E$10</f>
        <v>4.608294930875576E-3</v>
      </c>
      <c r="F18" s="47"/>
      <c r="G18" s="47"/>
      <c r="H18" s="47"/>
      <c r="I18" s="47">
        <f t="shared" si="0"/>
        <v>0</v>
      </c>
    </row>
    <row r="19" spans="2:9" ht="29" x14ac:dyDescent="0.35">
      <c r="B19" s="45">
        <v>11</v>
      </c>
      <c r="C19" s="179" t="s">
        <v>201</v>
      </c>
      <c r="D19" s="51" t="s">
        <v>66</v>
      </c>
      <c r="E19" s="51">
        <f>1/'P. GENERAL'!$E$10</f>
        <v>4.608294930875576E-3</v>
      </c>
      <c r="F19" s="47"/>
      <c r="G19" s="47"/>
      <c r="H19" s="47"/>
      <c r="I19" s="47">
        <f t="shared" si="0"/>
        <v>0</v>
      </c>
    </row>
    <row r="20" spans="2:9" ht="29" x14ac:dyDescent="0.35">
      <c r="B20" s="45">
        <v>12</v>
      </c>
      <c r="C20" s="179" t="s">
        <v>202</v>
      </c>
      <c r="D20" s="51" t="s">
        <v>66</v>
      </c>
      <c r="E20" s="51">
        <f>1/'P. GENERAL'!$E$10</f>
        <v>4.608294930875576E-3</v>
      </c>
      <c r="F20" s="47"/>
      <c r="G20" s="47"/>
      <c r="H20" s="47"/>
      <c r="I20" s="47">
        <f t="shared" si="0"/>
        <v>0</v>
      </c>
    </row>
    <row r="21" spans="2:9" x14ac:dyDescent="0.35">
      <c r="B21" s="48"/>
      <c r="C21" s="48" t="s">
        <v>61</v>
      </c>
      <c r="D21" s="48"/>
      <c r="E21" s="48"/>
      <c r="F21" s="48"/>
      <c r="G21" s="48"/>
      <c r="H21" s="48"/>
      <c r="I21" s="48">
        <f>SUM(I9:I20)</f>
        <v>0</v>
      </c>
    </row>
    <row r="22" spans="2:9" x14ac:dyDescent="0.35">
      <c r="B22" s="168" t="s">
        <v>80</v>
      </c>
      <c r="C22" s="168"/>
      <c r="D22" s="168"/>
      <c r="E22" s="168"/>
      <c r="F22" s="168"/>
      <c r="G22" s="168"/>
      <c r="H22" s="168"/>
      <c r="I22" s="168"/>
    </row>
    <row r="23" spans="2:9" s="41" customFormat="1" ht="29.5" customHeight="1" x14ac:dyDescent="0.35">
      <c r="B23" s="44" t="s">
        <v>1</v>
      </c>
      <c r="C23" s="44" t="s">
        <v>62</v>
      </c>
      <c r="D23" s="44" t="s">
        <v>56</v>
      </c>
      <c r="E23" s="44" t="s">
        <v>49</v>
      </c>
      <c r="F23" s="44" t="s">
        <v>63</v>
      </c>
      <c r="G23" s="44" t="s">
        <v>64</v>
      </c>
      <c r="H23" s="44" t="s">
        <v>65</v>
      </c>
      <c r="I23" s="44" t="s">
        <v>60</v>
      </c>
    </row>
    <row r="24" spans="2:9" x14ac:dyDescent="0.35">
      <c r="B24" s="45">
        <v>1</v>
      </c>
      <c r="C24" s="49" t="s">
        <v>149</v>
      </c>
      <c r="D24" s="50" t="s">
        <v>66</v>
      </c>
      <c r="E24" s="45">
        <v>1</v>
      </c>
      <c r="F24" s="45"/>
      <c r="G24" s="51"/>
      <c r="H24" s="47">
        <f>+F24*E24*G24</f>
        <v>0</v>
      </c>
      <c r="I24" s="47">
        <f>H24</f>
        <v>0</v>
      </c>
    </row>
    <row r="25" spans="2:9" x14ac:dyDescent="0.35">
      <c r="B25" s="45"/>
      <c r="C25" s="48" t="s">
        <v>67</v>
      </c>
      <c r="D25" s="48"/>
      <c r="E25" s="48"/>
      <c r="F25" s="48"/>
      <c r="G25" s="48"/>
      <c r="H25" s="48"/>
      <c r="I25" s="48">
        <f>+SUM(I24)</f>
        <v>0</v>
      </c>
    </row>
    <row r="26" spans="2:9" x14ac:dyDescent="0.35">
      <c r="B26" s="168" t="s">
        <v>45</v>
      </c>
      <c r="C26" s="168"/>
      <c r="D26" s="168"/>
      <c r="E26" s="168"/>
      <c r="F26" s="168"/>
      <c r="G26" s="168"/>
      <c r="H26" s="168"/>
      <c r="I26" s="168"/>
    </row>
    <row r="27" spans="2:9" s="41" customFormat="1" ht="29.5" customHeight="1" x14ac:dyDescent="0.35">
      <c r="B27" s="44" t="s">
        <v>1</v>
      </c>
      <c r="C27" s="44" t="s">
        <v>68</v>
      </c>
      <c r="D27" s="44" t="s">
        <v>56</v>
      </c>
      <c r="E27" s="44" t="s">
        <v>69</v>
      </c>
      <c r="F27" s="44" t="s">
        <v>70</v>
      </c>
      <c r="G27" s="44"/>
      <c r="H27" s="44" t="s">
        <v>71</v>
      </c>
      <c r="I27" s="44" t="s">
        <v>60</v>
      </c>
    </row>
    <row r="28" spans="2:9" ht="30" customHeight="1" x14ac:dyDescent="0.35">
      <c r="B28" s="45">
        <v>1</v>
      </c>
      <c r="C28" s="49" t="s">
        <v>251</v>
      </c>
      <c r="D28" s="45" t="s">
        <v>81</v>
      </c>
      <c r="E28" s="51"/>
      <c r="F28" s="45"/>
      <c r="G28" s="45"/>
      <c r="H28" s="51"/>
      <c r="I28" s="45">
        <f>+H28*F28*E28</f>
        <v>0</v>
      </c>
    </row>
    <row r="29" spans="2:9" ht="43.5" x14ac:dyDescent="0.35">
      <c r="B29" s="45">
        <v>2</v>
      </c>
      <c r="C29" s="49" t="s">
        <v>252</v>
      </c>
      <c r="D29" s="45" t="s">
        <v>81</v>
      </c>
      <c r="E29" s="51"/>
      <c r="F29" s="45"/>
      <c r="G29" s="45"/>
      <c r="H29" s="51"/>
      <c r="I29" s="45">
        <f>+H29*F29*E29</f>
        <v>0</v>
      </c>
    </row>
    <row r="30" spans="2:9" ht="30" customHeight="1" x14ac:dyDescent="0.35">
      <c r="B30" s="45">
        <v>3</v>
      </c>
      <c r="C30" s="49" t="s">
        <v>245</v>
      </c>
      <c r="D30" s="45" t="s">
        <v>81</v>
      </c>
      <c r="E30" s="51"/>
      <c r="F30" s="45"/>
      <c r="G30" s="45"/>
      <c r="H30" s="51"/>
      <c r="I30" s="45">
        <f>+H30*F30*E30</f>
        <v>0</v>
      </c>
    </row>
    <row r="31" spans="2:9" x14ac:dyDescent="0.35">
      <c r="B31" s="45"/>
      <c r="C31" s="46"/>
      <c r="D31" s="45"/>
      <c r="E31" s="45"/>
      <c r="F31" s="45"/>
      <c r="G31" s="45"/>
      <c r="H31" s="45"/>
      <c r="I31" s="47"/>
    </row>
    <row r="32" spans="2:9" x14ac:dyDescent="0.35">
      <c r="B32" s="45"/>
      <c r="C32" s="48" t="s">
        <v>72</v>
      </c>
      <c r="D32" s="48"/>
      <c r="E32" s="48"/>
      <c r="F32" s="48"/>
      <c r="G32" s="48"/>
      <c r="H32" s="48"/>
      <c r="I32" s="48">
        <f>+SUM(I28:I31)</f>
        <v>0</v>
      </c>
    </row>
    <row r="33" spans="2:9" x14ac:dyDescent="0.35">
      <c r="B33" s="168" t="s">
        <v>73</v>
      </c>
      <c r="C33" s="168"/>
      <c r="D33" s="168"/>
      <c r="E33" s="168"/>
      <c r="F33" s="168"/>
      <c r="G33" s="168"/>
      <c r="H33" s="168"/>
      <c r="I33" s="168"/>
    </row>
    <row r="34" spans="2:9" s="41" customFormat="1" ht="29.5" customHeight="1" x14ac:dyDescent="0.35">
      <c r="B34" s="44" t="s">
        <v>1</v>
      </c>
      <c r="C34" s="44" t="s">
        <v>74</v>
      </c>
      <c r="D34" s="44" t="s">
        <v>75</v>
      </c>
      <c r="E34" s="44" t="s">
        <v>76</v>
      </c>
      <c r="F34" s="44" t="s">
        <v>77</v>
      </c>
      <c r="G34" s="44"/>
      <c r="H34" s="44" t="s">
        <v>65</v>
      </c>
      <c r="I34" s="44" t="s">
        <v>60</v>
      </c>
    </row>
    <row r="35" spans="2:9" x14ac:dyDescent="0.35">
      <c r="B35" s="45">
        <v>1</v>
      </c>
      <c r="C35" s="49" t="s">
        <v>131</v>
      </c>
      <c r="D35" s="45">
        <v>1</v>
      </c>
      <c r="E35" s="45"/>
      <c r="F35" s="51"/>
      <c r="G35" s="45"/>
      <c r="H35" s="45"/>
      <c r="I35" s="47">
        <f>+H35*F35*E35*D35</f>
        <v>0</v>
      </c>
    </row>
    <row r="36" spans="2:9" x14ac:dyDescent="0.35">
      <c r="B36" s="45">
        <v>2</v>
      </c>
      <c r="C36" s="49" t="s">
        <v>132</v>
      </c>
      <c r="D36" s="45">
        <v>2</v>
      </c>
      <c r="E36" s="45"/>
      <c r="F36" s="51"/>
      <c r="G36" s="45"/>
      <c r="H36" s="45"/>
      <c r="I36" s="47">
        <f>+H36*F36*E36*D36</f>
        <v>0</v>
      </c>
    </row>
    <row r="37" spans="2:9" x14ac:dyDescent="0.35">
      <c r="B37" s="45"/>
      <c r="C37" s="46"/>
      <c r="D37" s="45"/>
      <c r="E37" s="45"/>
      <c r="F37" s="45"/>
      <c r="G37" s="45"/>
      <c r="H37" s="45"/>
      <c r="I37" s="47"/>
    </row>
    <row r="38" spans="2:9" x14ac:dyDescent="0.35">
      <c r="B38" s="45"/>
      <c r="C38" s="48" t="s">
        <v>78</v>
      </c>
      <c r="D38" s="48"/>
      <c r="E38" s="48"/>
      <c r="F38" s="48"/>
      <c r="G38" s="48"/>
      <c r="H38" s="48"/>
      <c r="I38" s="48">
        <f>+SUM(I35:I36)</f>
        <v>0</v>
      </c>
    </row>
    <row r="39" spans="2:9" ht="20" customHeight="1" x14ac:dyDescent="0.35">
      <c r="B39" s="53" t="s">
        <v>241</v>
      </c>
      <c r="C39" s="54" t="s">
        <v>242</v>
      </c>
      <c r="D39" s="54"/>
      <c r="E39" s="54"/>
      <c r="F39" s="54"/>
      <c r="G39" s="54"/>
      <c r="H39" s="54"/>
      <c r="I39" s="54">
        <f>+I38+I32+I25+I21</f>
        <v>0</v>
      </c>
    </row>
    <row r="44" spans="2:9" ht="45" customHeight="1" x14ac:dyDescent="0.35"/>
  </sheetData>
  <mergeCells count="7">
    <mergeCell ref="B33:I33"/>
    <mergeCell ref="B2:I2"/>
    <mergeCell ref="B4:I4"/>
    <mergeCell ref="C6:G6"/>
    <mergeCell ref="B7:I7"/>
    <mergeCell ref="B22:I22"/>
    <mergeCell ref="B26:I26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topLeftCell="A34" workbookViewId="0">
      <selection activeCell="C12" sqref="C1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69" t="s">
        <v>254</v>
      </c>
      <c r="C2" s="169"/>
      <c r="D2" s="169"/>
      <c r="E2" s="169"/>
      <c r="F2" s="169"/>
      <c r="G2" s="169"/>
      <c r="H2" s="169"/>
      <c r="I2" s="169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0" t="s">
        <v>54</v>
      </c>
      <c r="C4" s="170"/>
      <c r="D4" s="170"/>
      <c r="E4" s="170"/>
      <c r="F4" s="170"/>
      <c r="G4" s="170"/>
      <c r="H4" s="170"/>
      <c r="I4" s="170"/>
    </row>
    <row r="6" spans="2:9" s="41" customFormat="1" ht="30" customHeight="1" x14ac:dyDescent="0.35">
      <c r="B6" s="43" t="s">
        <v>243</v>
      </c>
      <c r="C6" s="171" t="s">
        <v>210</v>
      </c>
      <c r="D6" s="172"/>
      <c r="E6" s="172"/>
      <c r="F6" s="172"/>
      <c r="G6" s="173"/>
      <c r="H6" s="43" t="s">
        <v>52</v>
      </c>
      <c r="I6" s="43" t="s">
        <v>53</v>
      </c>
    </row>
    <row r="7" spans="2:9" x14ac:dyDescent="0.35">
      <c r="B7" s="168" t="s">
        <v>7</v>
      </c>
      <c r="C7" s="168"/>
      <c r="D7" s="168"/>
      <c r="E7" s="168"/>
      <c r="F7" s="168"/>
      <c r="G7" s="168"/>
      <c r="H7" s="168"/>
      <c r="I7" s="168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x14ac:dyDescent="0.35">
      <c r="B9" s="45">
        <v>1</v>
      </c>
      <c r="C9" s="49" t="s">
        <v>211</v>
      </c>
      <c r="D9" s="45" t="s">
        <v>66</v>
      </c>
      <c r="E9" s="51">
        <v>1</v>
      </c>
      <c r="F9" s="47"/>
      <c r="G9" s="47"/>
      <c r="H9" s="47"/>
      <c r="I9" s="47">
        <f t="shared" ref="I9:I37" si="0">+(H9+G9)*E9</f>
        <v>0</v>
      </c>
    </row>
    <row r="10" spans="2:9" x14ac:dyDescent="0.35">
      <c r="B10" s="51">
        <v>2</v>
      </c>
      <c r="C10" s="49" t="s">
        <v>212</v>
      </c>
      <c r="D10" s="57" t="s">
        <v>66</v>
      </c>
      <c r="E10" s="51">
        <v>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213</v>
      </c>
      <c r="D11" s="50" t="s">
        <v>79</v>
      </c>
      <c r="E11" s="51">
        <v>30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58" t="s">
        <v>214</v>
      </c>
      <c r="D12" s="50" t="s">
        <v>79</v>
      </c>
      <c r="E12" s="51">
        <v>30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215</v>
      </c>
      <c r="D13" s="50" t="s">
        <v>79</v>
      </c>
      <c r="E13" s="51">
        <v>30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213</v>
      </c>
      <c r="D14" s="50" t="s">
        <v>79</v>
      </c>
      <c r="E14" s="51">
        <v>24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58" t="s">
        <v>214</v>
      </c>
      <c r="D15" s="50" t="s">
        <v>79</v>
      </c>
      <c r="E15" s="51">
        <v>24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215</v>
      </c>
      <c r="D16" s="50" t="s">
        <v>79</v>
      </c>
      <c r="E16" s="51">
        <v>24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216</v>
      </c>
      <c r="D17" s="50" t="s">
        <v>79</v>
      </c>
      <c r="E17" s="51">
        <v>2.5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217</v>
      </c>
      <c r="D18" s="50" t="s">
        <v>66</v>
      </c>
      <c r="E18" s="51">
        <v>10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218</v>
      </c>
      <c r="D19" s="50" t="s">
        <v>66</v>
      </c>
      <c r="E19" s="51">
        <v>2</v>
      </c>
      <c r="F19" s="47"/>
      <c r="G19" s="47"/>
      <c r="H19" s="47"/>
      <c r="I19" s="47">
        <f t="shared" si="0"/>
        <v>0</v>
      </c>
    </row>
    <row r="20" spans="2:9" x14ac:dyDescent="0.35">
      <c r="B20" s="45">
        <v>12</v>
      </c>
      <c r="C20" s="49" t="s">
        <v>219</v>
      </c>
      <c r="D20" s="50" t="s">
        <v>66</v>
      </c>
      <c r="E20" s="51">
        <v>2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177</v>
      </c>
      <c r="D21" s="50" t="s">
        <v>79</v>
      </c>
      <c r="E21" s="51">
        <v>30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178</v>
      </c>
      <c r="D22" s="50" t="s">
        <v>66</v>
      </c>
      <c r="E22" s="51">
        <v>5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183</v>
      </c>
      <c r="D23" s="50" t="s">
        <v>66</v>
      </c>
      <c r="E23" s="51">
        <v>10</v>
      </c>
      <c r="F23" s="47"/>
      <c r="G23" s="47"/>
      <c r="H23" s="47"/>
      <c r="I23" s="47">
        <f t="shared" si="0"/>
        <v>0</v>
      </c>
    </row>
    <row r="24" spans="2:9" x14ac:dyDescent="0.35">
      <c r="B24" s="45">
        <v>16</v>
      </c>
      <c r="C24" s="49" t="s">
        <v>220</v>
      </c>
      <c r="D24" s="50" t="s">
        <v>66</v>
      </c>
      <c r="E24" s="51">
        <v>5</v>
      </c>
      <c r="F24" s="47"/>
      <c r="G24" s="47"/>
      <c r="H24" s="47"/>
      <c r="I24" s="47">
        <f t="shared" si="0"/>
        <v>0</v>
      </c>
    </row>
    <row r="25" spans="2:9" x14ac:dyDescent="0.35">
      <c r="B25" s="45">
        <v>17</v>
      </c>
      <c r="C25" s="49" t="s">
        <v>221</v>
      </c>
      <c r="D25" s="50" t="s">
        <v>66</v>
      </c>
      <c r="E25" s="51">
        <v>15</v>
      </c>
      <c r="F25" s="47"/>
      <c r="G25" s="47"/>
      <c r="H25" s="47"/>
      <c r="I25" s="47">
        <f t="shared" si="0"/>
        <v>0</v>
      </c>
    </row>
    <row r="26" spans="2:9" x14ac:dyDescent="0.35">
      <c r="B26" s="45">
        <v>18</v>
      </c>
      <c r="C26" s="49" t="s">
        <v>222</v>
      </c>
      <c r="D26" s="50" t="s">
        <v>66</v>
      </c>
      <c r="E26" s="51">
        <v>5</v>
      </c>
      <c r="F26" s="47"/>
      <c r="G26" s="47"/>
      <c r="H26" s="47"/>
      <c r="I26" s="47">
        <f t="shared" si="0"/>
        <v>0</v>
      </c>
    </row>
    <row r="27" spans="2:9" x14ac:dyDescent="0.35">
      <c r="B27" s="45">
        <v>19</v>
      </c>
      <c r="C27" s="49" t="s">
        <v>223</v>
      </c>
      <c r="D27" s="50" t="s">
        <v>66</v>
      </c>
      <c r="E27" s="51">
        <v>5</v>
      </c>
      <c r="F27" s="47"/>
      <c r="G27" s="47"/>
      <c r="H27" s="47"/>
      <c r="I27" s="47">
        <f t="shared" si="0"/>
        <v>0</v>
      </c>
    </row>
    <row r="28" spans="2:9" x14ac:dyDescent="0.35">
      <c r="B28" s="45">
        <v>20</v>
      </c>
      <c r="C28" s="49" t="s">
        <v>224</v>
      </c>
      <c r="D28" s="50" t="s">
        <v>66</v>
      </c>
      <c r="E28" s="51">
        <v>5</v>
      </c>
      <c r="F28" s="47"/>
      <c r="G28" s="47"/>
      <c r="H28" s="47"/>
      <c r="I28" s="47">
        <f t="shared" si="0"/>
        <v>0</v>
      </c>
    </row>
    <row r="29" spans="2:9" x14ac:dyDescent="0.35">
      <c r="B29" s="45">
        <v>21</v>
      </c>
      <c r="C29" s="49" t="s">
        <v>225</v>
      </c>
      <c r="D29" s="50" t="s">
        <v>66</v>
      </c>
      <c r="E29" s="51">
        <v>15</v>
      </c>
      <c r="F29" s="47"/>
      <c r="G29" s="47"/>
      <c r="H29" s="47"/>
      <c r="I29" s="47">
        <f t="shared" si="0"/>
        <v>0</v>
      </c>
    </row>
    <row r="30" spans="2:9" x14ac:dyDescent="0.35">
      <c r="B30" s="45">
        <v>22</v>
      </c>
      <c r="C30" s="49" t="s">
        <v>226</v>
      </c>
      <c r="D30" s="50" t="s">
        <v>66</v>
      </c>
      <c r="E30" s="51">
        <v>5</v>
      </c>
      <c r="F30" s="47"/>
      <c r="G30" s="47"/>
      <c r="H30" s="47"/>
      <c r="I30" s="47">
        <f t="shared" si="0"/>
        <v>0</v>
      </c>
    </row>
    <row r="31" spans="2:9" x14ac:dyDescent="0.35">
      <c r="B31" s="45">
        <v>23</v>
      </c>
      <c r="C31" s="49" t="s">
        <v>227</v>
      </c>
      <c r="D31" s="50" t="s">
        <v>66</v>
      </c>
      <c r="E31" s="51">
        <v>5</v>
      </c>
      <c r="F31" s="47"/>
      <c r="G31" s="47"/>
      <c r="H31" s="47"/>
      <c r="I31" s="47">
        <f t="shared" si="0"/>
        <v>0</v>
      </c>
    </row>
    <row r="32" spans="2:9" x14ac:dyDescent="0.35">
      <c r="B32" s="45">
        <v>24</v>
      </c>
      <c r="C32" s="49" t="s">
        <v>228</v>
      </c>
      <c r="D32" s="50" t="s">
        <v>66</v>
      </c>
      <c r="E32" s="51">
        <v>1</v>
      </c>
      <c r="F32" s="47"/>
      <c r="G32" s="47"/>
      <c r="H32" s="47"/>
      <c r="I32" s="47">
        <f t="shared" si="0"/>
        <v>0</v>
      </c>
    </row>
    <row r="33" spans="2:9" x14ac:dyDescent="0.35">
      <c r="B33" s="45">
        <v>25</v>
      </c>
      <c r="C33" s="49" t="s">
        <v>229</v>
      </c>
      <c r="D33" s="50" t="s">
        <v>66</v>
      </c>
      <c r="E33" s="51">
        <v>0.5</v>
      </c>
      <c r="F33" s="47"/>
      <c r="G33" s="47"/>
      <c r="H33" s="47"/>
      <c r="I33" s="47">
        <f t="shared" si="0"/>
        <v>0</v>
      </c>
    </row>
    <row r="34" spans="2:9" x14ac:dyDescent="0.35">
      <c r="B34" s="45">
        <v>26</v>
      </c>
      <c r="C34" s="49" t="s">
        <v>230</v>
      </c>
      <c r="D34" s="50" t="s">
        <v>66</v>
      </c>
      <c r="E34" s="51">
        <v>0.6</v>
      </c>
      <c r="F34" s="47"/>
      <c r="G34" s="47"/>
      <c r="H34" s="47"/>
      <c r="I34" s="47">
        <f t="shared" si="0"/>
        <v>0</v>
      </c>
    </row>
    <row r="35" spans="2:9" x14ac:dyDescent="0.35">
      <c r="B35" s="45">
        <v>27</v>
      </c>
      <c r="C35" s="49" t="s">
        <v>231</v>
      </c>
      <c r="D35" s="50" t="s">
        <v>66</v>
      </c>
      <c r="E35" s="51">
        <v>0.09</v>
      </c>
      <c r="F35" s="47"/>
      <c r="G35" s="47"/>
      <c r="H35" s="47"/>
      <c r="I35" s="47">
        <f t="shared" si="0"/>
        <v>0</v>
      </c>
    </row>
    <row r="36" spans="2:9" x14ac:dyDescent="0.35">
      <c r="B36" s="45">
        <v>28</v>
      </c>
      <c r="C36" s="49" t="s">
        <v>232</v>
      </c>
      <c r="D36" s="50" t="s">
        <v>66</v>
      </c>
      <c r="E36" s="51">
        <v>0.09</v>
      </c>
      <c r="F36" s="47"/>
      <c r="G36" s="47"/>
      <c r="H36" s="47"/>
      <c r="I36" s="47">
        <f t="shared" si="0"/>
        <v>0</v>
      </c>
    </row>
    <row r="37" spans="2:9" x14ac:dyDescent="0.35">
      <c r="B37" s="45">
        <v>29</v>
      </c>
      <c r="C37" s="49" t="s">
        <v>212</v>
      </c>
      <c r="D37" s="50" t="s">
        <v>66</v>
      </c>
      <c r="E37" s="51">
        <v>1</v>
      </c>
      <c r="F37" s="47"/>
      <c r="G37" s="47"/>
      <c r="H37" s="47"/>
      <c r="I37" s="47">
        <f t="shared" si="0"/>
        <v>0</v>
      </c>
    </row>
    <row r="38" spans="2:9" x14ac:dyDescent="0.35">
      <c r="B38" s="48"/>
      <c r="C38" s="48" t="s">
        <v>61</v>
      </c>
      <c r="D38" s="48"/>
      <c r="E38" s="48"/>
      <c r="F38" s="48"/>
      <c r="G38" s="48"/>
      <c r="H38" s="48"/>
      <c r="I38" s="48">
        <f>SUM(I9:I36)</f>
        <v>0</v>
      </c>
    </row>
    <row r="39" spans="2:9" x14ac:dyDescent="0.35">
      <c r="B39" s="168" t="s">
        <v>80</v>
      </c>
      <c r="C39" s="168"/>
      <c r="D39" s="168"/>
      <c r="E39" s="168"/>
      <c r="F39" s="168"/>
      <c r="G39" s="168"/>
      <c r="H39" s="168"/>
      <c r="I39" s="168"/>
    </row>
    <row r="40" spans="2:9" s="41" customFormat="1" ht="29.5" customHeight="1" x14ac:dyDescent="0.35">
      <c r="B40" s="44" t="s">
        <v>1</v>
      </c>
      <c r="C40" s="44" t="s">
        <v>62</v>
      </c>
      <c r="D40" s="44" t="s">
        <v>56</v>
      </c>
      <c r="E40" s="44" t="s">
        <v>49</v>
      </c>
      <c r="F40" s="44" t="s">
        <v>63</v>
      </c>
      <c r="G40" s="44" t="s">
        <v>64</v>
      </c>
      <c r="H40" s="44" t="s">
        <v>65</v>
      </c>
      <c r="I40" s="44" t="s">
        <v>60</v>
      </c>
    </row>
    <row r="41" spans="2:9" x14ac:dyDescent="0.35">
      <c r="B41" s="45">
        <v>1</v>
      </c>
      <c r="C41" s="49" t="s">
        <v>149</v>
      </c>
      <c r="D41" s="50" t="s">
        <v>66</v>
      </c>
      <c r="E41" s="45">
        <v>1</v>
      </c>
      <c r="F41" s="45"/>
      <c r="G41" s="51"/>
      <c r="H41" s="47">
        <f>+F41*E41*G41</f>
        <v>0</v>
      </c>
      <c r="I41" s="47">
        <f>H41</f>
        <v>0</v>
      </c>
    </row>
    <row r="42" spans="2:9" x14ac:dyDescent="0.35">
      <c r="B42" s="45"/>
      <c r="C42" s="48" t="s">
        <v>67</v>
      </c>
      <c r="D42" s="48"/>
      <c r="E42" s="48"/>
      <c r="F42" s="48"/>
      <c r="G42" s="48"/>
      <c r="H42" s="48"/>
      <c r="I42" s="48">
        <f>+SUM(I41)</f>
        <v>0</v>
      </c>
    </row>
    <row r="43" spans="2:9" x14ac:dyDescent="0.35">
      <c r="B43" s="168" t="s">
        <v>45</v>
      </c>
      <c r="C43" s="168"/>
      <c r="D43" s="168"/>
      <c r="E43" s="168"/>
      <c r="F43" s="168"/>
      <c r="G43" s="168"/>
      <c r="H43" s="168"/>
      <c r="I43" s="168"/>
    </row>
    <row r="44" spans="2:9" s="41" customFormat="1" ht="29.5" customHeight="1" x14ac:dyDescent="0.35">
      <c r="B44" s="44" t="s">
        <v>1</v>
      </c>
      <c r="C44" s="44" t="s">
        <v>68</v>
      </c>
      <c r="D44" s="44" t="s">
        <v>56</v>
      </c>
      <c r="E44" s="44" t="s">
        <v>69</v>
      </c>
      <c r="F44" s="44" t="s">
        <v>70</v>
      </c>
      <c r="G44" s="44"/>
      <c r="H44" s="44" t="s">
        <v>71</v>
      </c>
      <c r="I44" s="44" t="s">
        <v>60</v>
      </c>
    </row>
    <row r="45" spans="2:9" ht="30" customHeight="1" x14ac:dyDescent="0.35">
      <c r="B45" s="45">
        <v>1</v>
      </c>
      <c r="C45" s="49" t="s">
        <v>251</v>
      </c>
      <c r="D45" s="45" t="s">
        <v>81</v>
      </c>
      <c r="E45" s="51"/>
      <c r="F45" s="45"/>
      <c r="G45" s="45"/>
      <c r="H45" s="51"/>
      <c r="I45" s="45">
        <f>+H45*F45*E45</f>
        <v>0</v>
      </c>
    </row>
    <row r="46" spans="2:9" ht="43.5" x14ac:dyDescent="0.35">
      <c r="B46" s="45">
        <v>2</v>
      </c>
      <c r="C46" s="49" t="s">
        <v>252</v>
      </c>
      <c r="D46" s="45" t="s">
        <v>81</v>
      </c>
      <c r="E46" s="51"/>
      <c r="F46" s="45"/>
      <c r="G46" s="45"/>
      <c r="H46" s="51"/>
      <c r="I46" s="45">
        <f>+H46*F46*E46</f>
        <v>0</v>
      </c>
    </row>
    <row r="47" spans="2:9" ht="30" customHeight="1" x14ac:dyDescent="0.35">
      <c r="B47" s="45">
        <v>3</v>
      </c>
      <c r="C47" s="49" t="s">
        <v>245</v>
      </c>
      <c r="D47" s="45" t="s">
        <v>81</v>
      </c>
      <c r="E47" s="51"/>
      <c r="F47" s="45"/>
      <c r="G47" s="45"/>
      <c r="H47" s="51"/>
      <c r="I47" s="45">
        <f>+H47*F47*E47</f>
        <v>0</v>
      </c>
    </row>
    <row r="48" spans="2:9" x14ac:dyDescent="0.35">
      <c r="B48" s="45"/>
      <c r="C48" s="46"/>
      <c r="D48" s="45"/>
      <c r="E48" s="45"/>
      <c r="F48" s="45"/>
      <c r="G48" s="45"/>
      <c r="H48" s="45"/>
      <c r="I48" s="47"/>
    </row>
    <row r="49" spans="2:9" x14ac:dyDescent="0.35">
      <c r="B49" s="45"/>
      <c r="C49" s="48" t="s">
        <v>72</v>
      </c>
      <c r="D49" s="48"/>
      <c r="E49" s="48"/>
      <c r="F49" s="48"/>
      <c r="G49" s="48"/>
      <c r="H49" s="48"/>
      <c r="I49" s="48">
        <f>+SUM(I45:I48)</f>
        <v>0</v>
      </c>
    </row>
    <row r="50" spans="2:9" x14ac:dyDescent="0.35">
      <c r="B50" s="168" t="s">
        <v>73</v>
      </c>
      <c r="C50" s="168"/>
      <c r="D50" s="168"/>
      <c r="E50" s="168"/>
      <c r="F50" s="168"/>
      <c r="G50" s="168"/>
      <c r="H50" s="168"/>
      <c r="I50" s="168"/>
    </row>
    <row r="51" spans="2:9" s="41" customFormat="1" ht="29.5" customHeight="1" x14ac:dyDescent="0.35">
      <c r="B51" s="44" t="s">
        <v>1</v>
      </c>
      <c r="C51" s="44" t="s">
        <v>74</v>
      </c>
      <c r="D51" s="44" t="s">
        <v>75</v>
      </c>
      <c r="E51" s="44" t="s">
        <v>76</v>
      </c>
      <c r="F51" s="44" t="s">
        <v>77</v>
      </c>
      <c r="G51" s="44"/>
      <c r="H51" s="44" t="s">
        <v>65</v>
      </c>
      <c r="I51" s="44" t="s">
        <v>60</v>
      </c>
    </row>
    <row r="52" spans="2:9" x14ac:dyDescent="0.35">
      <c r="B52" s="45">
        <v>1</v>
      </c>
      <c r="C52" s="49" t="s">
        <v>131</v>
      </c>
      <c r="D52" s="45">
        <v>1</v>
      </c>
      <c r="E52" s="45"/>
      <c r="F52" s="51"/>
      <c r="G52" s="45"/>
      <c r="H52" s="45"/>
      <c r="I52" s="47">
        <f>+H52*F52*E52*D52</f>
        <v>0</v>
      </c>
    </row>
    <row r="53" spans="2:9" x14ac:dyDescent="0.35">
      <c r="B53" s="45">
        <v>2</v>
      </c>
      <c r="C53" s="49" t="s">
        <v>132</v>
      </c>
      <c r="D53" s="45">
        <v>2</v>
      </c>
      <c r="E53" s="45"/>
      <c r="F53" s="51"/>
      <c r="G53" s="45"/>
      <c r="H53" s="45"/>
      <c r="I53" s="47">
        <f>+H53*F53*E53*D53</f>
        <v>0</v>
      </c>
    </row>
    <row r="54" spans="2:9" x14ac:dyDescent="0.35">
      <c r="B54" s="45"/>
      <c r="C54" s="46"/>
      <c r="D54" s="45"/>
      <c r="E54" s="45"/>
      <c r="F54" s="45"/>
      <c r="G54" s="45"/>
      <c r="H54" s="45"/>
      <c r="I54" s="47"/>
    </row>
    <row r="55" spans="2:9" x14ac:dyDescent="0.35">
      <c r="B55" s="45"/>
      <c r="C55" s="48" t="s">
        <v>78</v>
      </c>
      <c r="D55" s="48"/>
      <c r="E55" s="48"/>
      <c r="F55" s="48"/>
      <c r="G55" s="48"/>
      <c r="H55" s="48"/>
      <c r="I55" s="48">
        <f>+SUM(I52:I53)</f>
        <v>0</v>
      </c>
    </row>
    <row r="56" spans="2:9" ht="20" customHeight="1" x14ac:dyDescent="0.35">
      <c r="B56" s="53" t="s">
        <v>243</v>
      </c>
      <c r="C56" s="54" t="s">
        <v>244</v>
      </c>
      <c r="D56" s="54"/>
      <c r="E56" s="54"/>
      <c r="F56" s="54"/>
      <c r="G56" s="54"/>
      <c r="H56" s="54"/>
      <c r="I56" s="54">
        <f>+I55+I49+I42+I38</f>
        <v>0</v>
      </c>
    </row>
  </sheetData>
  <mergeCells count="7">
    <mergeCell ref="B50:I50"/>
    <mergeCell ref="B2:I2"/>
    <mergeCell ref="B4:I4"/>
    <mergeCell ref="C6:G6"/>
    <mergeCell ref="B7:I7"/>
    <mergeCell ref="B39:I39"/>
    <mergeCell ref="B43:I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Z68"/>
  <sheetViews>
    <sheetView topLeftCell="A10" workbookViewId="0">
      <selection activeCell="K1" sqref="B1:CZ68"/>
    </sheetView>
  </sheetViews>
  <sheetFormatPr baseColWidth="10" defaultColWidth="9.1796875" defaultRowHeight="13" x14ac:dyDescent="0.3"/>
  <cols>
    <col min="1" max="1" width="2.26953125" style="59" customWidth="1"/>
    <col min="2" max="2" width="7.81640625" style="59" customWidth="1"/>
    <col min="3" max="3" width="77.26953125" style="59" customWidth="1"/>
    <col min="4" max="4" width="15.26953125" style="59" hidden="1" customWidth="1"/>
    <col min="5" max="6" width="8.26953125" style="59" hidden="1" customWidth="1"/>
    <col min="7" max="7" width="9.7265625" style="59" hidden="1" customWidth="1"/>
    <col min="8" max="8" width="14.1796875" style="59" hidden="1" customWidth="1"/>
    <col min="9" max="31" width="9.453125" style="59" customWidth="1"/>
    <col min="32" max="32" width="7.54296875" style="59" customWidth="1"/>
    <col min="33" max="34" width="7.7265625" style="59" customWidth="1"/>
    <col min="35" max="35" width="7.26953125" style="59" customWidth="1"/>
    <col min="36" max="36" width="6.7265625" style="59" customWidth="1"/>
    <col min="37" max="38" width="6.81640625" style="59" customWidth="1"/>
    <col min="39" max="39" width="7" style="59" customWidth="1"/>
    <col min="40" max="40" width="7.1796875" style="59" customWidth="1"/>
    <col min="41" max="41" width="7.453125" style="59" customWidth="1"/>
    <col min="42" max="42" width="7.1796875" style="59" customWidth="1"/>
    <col min="43" max="43" width="7.26953125" style="59" customWidth="1"/>
    <col min="44" max="44" width="7.1796875" style="59" customWidth="1"/>
    <col min="45" max="45" width="7.453125" style="59" customWidth="1"/>
    <col min="46" max="46" width="7.1796875" style="59" customWidth="1"/>
    <col min="47" max="47" width="7" style="59" customWidth="1"/>
    <col min="48" max="48" width="8.453125" style="59" customWidth="1"/>
    <col min="49" max="104" width="4.7265625" style="59" hidden="1" customWidth="1"/>
    <col min="105" max="105" width="9.1796875" style="59" customWidth="1"/>
    <col min="106" max="16384" width="9.1796875" style="59"/>
  </cols>
  <sheetData>
    <row r="2" spans="2:104" ht="38.5" customHeight="1" x14ac:dyDescent="0.3">
      <c r="B2" s="175" t="str">
        <f>+[16]Datos_Presupuesto!D12</f>
        <v>CONSTRUCCIÓN INTEGRAL DE SOLUCIONES INDIVIDUALES FOTOVOLTAICAS PARA LA GENERACIÓN DE ENERGÍA ELÉCTRICA EN VIVIENDA RURAL DISPERSA, EN EL MUNICIPIO DE  VILLAGARZÓN EN EL DEPARTAMENTO DEL PUTUMAYO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</row>
    <row r="5" spans="2:104" ht="18.5" x14ac:dyDescent="0.3">
      <c r="B5" s="133" t="s">
        <v>84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</row>
    <row r="6" spans="2:104" s="64" customFormat="1" x14ac:dyDescent="0.35">
      <c r="B6" s="60"/>
      <c r="C6" s="60"/>
      <c r="D6" s="61">
        <f>+[16]Datos_Presupuesto!D10*4</f>
        <v>40</v>
      </c>
      <c r="E6" s="60"/>
      <c r="F6" s="60"/>
      <c r="G6" s="60"/>
      <c r="H6" s="60"/>
      <c r="I6" s="176" t="s">
        <v>85</v>
      </c>
      <c r="J6" s="176"/>
      <c r="K6" s="176"/>
      <c r="L6" s="176"/>
      <c r="M6" s="177" t="s">
        <v>86</v>
      </c>
      <c r="N6" s="177"/>
      <c r="O6" s="177"/>
      <c r="P6" s="177"/>
      <c r="Q6" s="176" t="s">
        <v>87</v>
      </c>
      <c r="R6" s="176"/>
      <c r="S6" s="176"/>
      <c r="T6" s="176"/>
      <c r="U6" s="177" t="s">
        <v>88</v>
      </c>
      <c r="V6" s="177"/>
      <c r="W6" s="177"/>
      <c r="X6" s="177"/>
      <c r="Y6" s="176" t="s">
        <v>89</v>
      </c>
      <c r="Z6" s="176"/>
      <c r="AA6" s="176"/>
      <c r="AB6" s="176"/>
      <c r="AC6" s="177" t="s">
        <v>90</v>
      </c>
      <c r="AD6" s="177"/>
      <c r="AE6" s="177"/>
      <c r="AF6" s="177"/>
      <c r="AG6" s="176" t="s">
        <v>91</v>
      </c>
      <c r="AH6" s="176"/>
      <c r="AI6" s="176"/>
      <c r="AJ6" s="176"/>
      <c r="AK6" s="177" t="s">
        <v>92</v>
      </c>
      <c r="AL6" s="177"/>
      <c r="AM6" s="177"/>
      <c r="AN6" s="177"/>
      <c r="AO6" s="176" t="s">
        <v>93</v>
      </c>
      <c r="AP6" s="176"/>
      <c r="AQ6" s="176"/>
      <c r="AR6" s="176"/>
      <c r="AS6" s="177" t="s">
        <v>94</v>
      </c>
      <c r="AT6" s="177"/>
      <c r="AU6" s="177"/>
      <c r="AV6" s="177"/>
      <c r="AW6" s="176" t="s">
        <v>95</v>
      </c>
      <c r="AX6" s="176"/>
      <c r="AY6" s="176"/>
      <c r="AZ6" s="176"/>
      <c r="BA6" s="177" t="s">
        <v>96</v>
      </c>
      <c r="BB6" s="177"/>
      <c r="BC6" s="177"/>
      <c r="BD6" s="177"/>
      <c r="BE6" s="176" t="s">
        <v>97</v>
      </c>
      <c r="BF6" s="176"/>
      <c r="BG6" s="176"/>
      <c r="BH6" s="176"/>
      <c r="BI6" s="177" t="s">
        <v>98</v>
      </c>
      <c r="BJ6" s="177"/>
      <c r="BK6" s="177"/>
      <c r="BL6" s="177"/>
      <c r="BM6" s="176" t="s">
        <v>99</v>
      </c>
      <c r="BN6" s="176"/>
      <c r="BO6" s="176"/>
      <c r="BP6" s="176"/>
      <c r="BQ6" s="177" t="s">
        <v>100</v>
      </c>
      <c r="BR6" s="177"/>
      <c r="BS6" s="177"/>
      <c r="BT6" s="177"/>
      <c r="BU6" s="176" t="s">
        <v>101</v>
      </c>
      <c r="BV6" s="176"/>
      <c r="BW6" s="176"/>
      <c r="BX6" s="176"/>
      <c r="BY6" s="177" t="s">
        <v>102</v>
      </c>
      <c r="BZ6" s="177"/>
      <c r="CA6" s="177"/>
      <c r="CB6" s="177"/>
      <c r="CC6" s="176" t="s">
        <v>103</v>
      </c>
      <c r="CD6" s="176"/>
      <c r="CE6" s="176"/>
      <c r="CF6" s="176"/>
      <c r="CG6" s="177" t="s">
        <v>104</v>
      </c>
      <c r="CH6" s="177"/>
      <c r="CI6" s="177"/>
      <c r="CJ6" s="177"/>
      <c r="CK6" s="176" t="s">
        <v>105</v>
      </c>
      <c r="CL6" s="176"/>
      <c r="CM6" s="176"/>
      <c r="CN6" s="176"/>
      <c r="CO6" s="177" t="s">
        <v>106</v>
      </c>
      <c r="CP6" s="177"/>
      <c r="CQ6" s="177"/>
      <c r="CR6" s="177"/>
      <c r="CS6" s="176" t="s">
        <v>107</v>
      </c>
      <c r="CT6" s="176"/>
      <c r="CU6" s="176"/>
      <c r="CV6" s="176"/>
      <c r="CW6" s="177" t="s">
        <v>108</v>
      </c>
      <c r="CX6" s="177"/>
      <c r="CY6" s="177"/>
      <c r="CZ6" s="177"/>
    </row>
    <row r="7" spans="2:104" ht="26" x14ac:dyDescent="0.3">
      <c r="B7" s="62" t="s">
        <v>1</v>
      </c>
      <c r="C7" s="62" t="s">
        <v>2</v>
      </c>
      <c r="D7" s="65" t="s">
        <v>109</v>
      </c>
      <c r="E7" s="65" t="s">
        <v>110</v>
      </c>
      <c r="F7" s="65" t="s">
        <v>111</v>
      </c>
      <c r="G7" s="65" t="s">
        <v>112</v>
      </c>
      <c r="H7" s="65" t="s">
        <v>113</v>
      </c>
      <c r="I7" s="62">
        <v>1</v>
      </c>
      <c r="J7" s="62">
        <v>2</v>
      </c>
      <c r="K7" s="62">
        <v>3</v>
      </c>
      <c r="L7" s="62">
        <v>4</v>
      </c>
      <c r="M7" s="63">
        <v>5</v>
      </c>
      <c r="N7" s="63">
        <v>6</v>
      </c>
      <c r="O7" s="63">
        <v>7</v>
      </c>
      <c r="P7" s="63">
        <v>8</v>
      </c>
      <c r="Q7" s="62">
        <v>9</v>
      </c>
      <c r="R7" s="62">
        <v>10</v>
      </c>
      <c r="S7" s="62">
        <v>11</v>
      </c>
      <c r="T7" s="62">
        <v>12</v>
      </c>
      <c r="U7" s="63">
        <v>13</v>
      </c>
      <c r="V7" s="63">
        <v>14</v>
      </c>
      <c r="W7" s="63">
        <v>15</v>
      </c>
      <c r="X7" s="63">
        <v>16</v>
      </c>
      <c r="Y7" s="62">
        <v>17</v>
      </c>
      <c r="Z7" s="62">
        <v>18</v>
      </c>
      <c r="AA7" s="62">
        <v>19</v>
      </c>
      <c r="AB7" s="62">
        <v>20</v>
      </c>
      <c r="AC7" s="63">
        <v>21</v>
      </c>
      <c r="AD7" s="63">
        <v>22</v>
      </c>
      <c r="AE7" s="63">
        <v>23</v>
      </c>
      <c r="AF7" s="63">
        <v>24</v>
      </c>
      <c r="AG7" s="62">
        <v>25</v>
      </c>
      <c r="AH7" s="62">
        <v>26</v>
      </c>
      <c r="AI7" s="62">
        <v>27</v>
      </c>
      <c r="AJ7" s="62">
        <v>28</v>
      </c>
      <c r="AK7" s="63">
        <v>29</v>
      </c>
      <c r="AL7" s="63">
        <v>30</v>
      </c>
      <c r="AM7" s="63">
        <v>31</v>
      </c>
      <c r="AN7" s="63">
        <v>32</v>
      </c>
      <c r="AO7" s="62">
        <v>33</v>
      </c>
      <c r="AP7" s="62">
        <v>34</v>
      </c>
      <c r="AQ7" s="62">
        <v>35</v>
      </c>
      <c r="AR7" s="62">
        <v>36</v>
      </c>
      <c r="AS7" s="63">
        <v>37</v>
      </c>
      <c r="AT7" s="63">
        <v>38</v>
      </c>
      <c r="AU7" s="63">
        <v>39</v>
      </c>
      <c r="AV7" s="63">
        <v>40</v>
      </c>
      <c r="AW7" s="62">
        <v>41</v>
      </c>
      <c r="AX7" s="62">
        <v>42</v>
      </c>
      <c r="AY7" s="62">
        <v>43</v>
      </c>
      <c r="AZ7" s="62">
        <v>44</v>
      </c>
      <c r="BA7" s="63">
        <v>45</v>
      </c>
      <c r="BB7" s="63">
        <v>46</v>
      </c>
      <c r="BC7" s="63">
        <v>47</v>
      </c>
      <c r="BD7" s="63">
        <v>48</v>
      </c>
      <c r="BE7" s="62">
        <v>49</v>
      </c>
      <c r="BF7" s="62">
        <v>50</v>
      </c>
      <c r="BG7" s="62">
        <v>51</v>
      </c>
      <c r="BH7" s="62">
        <v>52</v>
      </c>
      <c r="BI7" s="63">
        <v>53</v>
      </c>
      <c r="BJ7" s="63">
        <v>54</v>
      </c>
      <c r="BK7" s="63">
        <v>55</v>
      </c>
      <c r="BL7" s="63">
        <v>56</v>
      </c>
      <c r="BM7" s="62">
        <v>57</v>
      </c>
      <c r="BN7" s="62">
        <v>58</v>
      </c>
      <c r="BO7" s="62">
        <v>59</v>
      </c>
      <c r="BP7" s="62">
        <v>60</v>
      </c>
      <c r="BQ7" s="63">
        <v>61</v>
      </c>
      <c r="BR7" s="63">
        <v>62</v>
      </c>
      <c r="BS7" s="63">
        <v>63</v>
      </c>
      <c r="BT7" s="63">
        <v>64</v>
      </c>
      <c r="BU7" s="62">
        <v>65</v>
      </c>
      <c r="BV7" s="62">
        <v>66</v>
      </c>
      <c r="BW7" s="62">
        <v>67</v>
      </c>
      <c r="BX7" s="62">
        <v>68</v>
      </c>
      <c r="BY7" s="63">
        <v>69</v>
      </c>
      <c r="BZ7" s="63">
        <v>70</v>
      </c>
      <c r="CA7" s="63">
        <v>71</v>
      </c>
      <c r="CB7" s="63">
        <v>72</v>
      </c>
      <c r="CC7" s="62">
        <v>73</v>
      </c>
      <c r="CD7" s="62">
        <v>74</v>
      </c>
      <c r="CE7" s="62">
        <v>75</v>
      </c>
      <c r="CF7" s="62">
        <v>76</v>
      </c>
      <c r="CG7" s="63">
        <v>77</v>
      </c>
      <c r="CH7" s="63">
        <v>78</v>
      </c>
      <c r="CI7" s="63">
        <v>79</v>
      </c>
      <c r="CJ7" s="63">
        <v>80</v>
      </c>
      <c r="CK7" s="62">
        <v>81</v>
      </c>
      <c r="CL7" s="62">
        <v>82</v>
      </c>
      <c r="CM7" s="62">
        <v>83</v>
      </c>
      <c r="CN7" s="62">
        <v>84</v>
      </c>
      <c r="CO7" s="63">
        <v>85</v>
      </c>
      <c r="CP7" s="63">
        <v>86</v>
      </c>
      <c r="CQ7" s="63">
        <v>87</v>
      </c>
      <c r="CR7" s="63">
        <v>88</v>
      </c>
      <c r="CS7" s="62">
        <v>89</v>
      </c>
      <c r="CT7" s="62">
        <v>90</v>
      </c>
      <c r="CU7" s="62">
        <v>91</v>
      </c>
      <c r="CV7" s="62">
        <v>92</v>
      </c>
      <c r="CW7" s="63">
        <v>93</v>
      </c>
      <c r="CX7" s="63">
        <v>94</v>
      </c>
      <c r="CY7" s="63">
        <v>95</v>
      </c>
      <c r="CZ7" s="63">
        <v>96</v>
      </c>
    </row>
    <row r="8" spans="2:104" ht="19" customHeight="1" x14ac:dyDescent="0.3">
      <c r="B8" s="66"/>
      <c r="C8" s="67" t="s">
        <v>114</v>
      </c>
      <c r="D8" s="68">
        <f>+'[16]CADENA DE VALOR'!I31*5%</f>
        <v>98108026.604975015</v>
      </c>
      <c r="E8" s="69">
        <v>1</v>
      </c>
      <c r="F8" s="69">
        <f>+G8</f>
        <v>4</v>
      </c>
      <c r="G8" s="70">
        <f>+[16]Datos_Presupuesto!L246</f>
        <v>4</v>
      </c>
      <c r="H8" s="71" t="str">
        <f t="shared" ref="H8:H19" si="0">+IF(D8=SUM(I8:CZ8),"OK",SUM(I8:CZ8))</f>
        <v>OK</v>
      </c>
      <c r="I8" s="72">
        <f t="shared" ref="I8:X19" si="1">+IF(AND($E8&lt;=I$7,I$7&lt;=$F8),$D8/$G8,0)</f>
        <v>24527006.651243754</v>
      </c>
      <c r="J8" s="72">
        <f t="shared" si="1"/>
        <v>24527006.651243754</v>
      </c>
      <c r="K8" s="72">
        <f t="shared" si="1"/>
        <v>24527006.651243754</v>
      </c>
      <c r="L8" s="72">
        <f t="shared" si="1"/>
        <v>24527006.651243754</v>
      </c>
      <c r="M8" s="72">
        <f t="shared" si="1"/>
        <v>0</v>
      </c>
      <c r="N8" s="72">
        <f t="shared" si="1"/>
        <v>0</v>
      </c>
      <c r="O8" s="72">
        <f t="shared" si="1"/>
        <v>0</v>
      </c>
      <c r="P8" s="72">
        <f t="shared" si="1"/>
        <v>0</v>
      </c>
      <c r="Q8" s="72">
        <f t="shared" si="1"/>
        <v>0</v>
      </c>
      <c r="R8" s="72">
        <f t="shared" si="1"/>
        <v>0</v>
      </c>
      <c r="S8" s="72">
        <f t="shared" si="1"/>
        <v>0</v>
      </c>
      <c r="T8" s="72">
        <f t="shared" si="1"/>
        <v>0</v>
      </c>
      <c r="U8" s="72">
        <f t="shared" si="1"/>
        <v>0</v>
      </c>
      <c r="V8" s="72">
        <f t="shared" si="1"/>
        <v>0</v>
      </c>
      <c r="W8" s="72">
        <f t="shared" si="1"/>
        <v>0</v>
      </c>
      <c r="X8" s="72">
        <f t="shared" si="1"/>
        <v>0</v>
      </c>
      <c r="Y8" s="72">
        <f t="shared" ref="Y8:AN19" si="2">+IF(AND($E8&lt;=Y$7,Y$7&lt;=$F8),$D8/$G8,0)</f>
        <v>0</v>
      </c>
      <c r="Z8" s="72">
        <f t="shared" si="2"/>
        <v>0</v>
      </c>
      <c r="AA8" s="72">
        <f t="shared" si="2"/>
        <v>0</v>
      </c>
      <c r="AB8" s="72">
        <f t="shared" si="2"/>
        <v>0</v>
      </c>
      <c r="AC8" s="72">
        <f t="shared" si="2"/>
        <v>0</v>
      </c>
      <c r="AD8" s="72">
        <f t="shared" si="2"/>
        <v>0</v>
      </c>
      <c r="AE8" s="72">
        <f t="shared" si="2"/>
        <v>0</v>
      </c>
      <c r="AF8" s="72">
        <f t="shared" si="2"/>
        <v>0</v>
      </c>
      <c r="AG8" s="72">
        <f t="shared" si="2"/>
        <v>0</v>
      </c>
      <c r="AH8" s="72">
        <f t="shared" si="2"/>
        <v>0</v>
      </c>
      <c r="AI8" s="72">
        <f t="shared" si="2"/>
        <v>0</v>
      </c>
      <c r="AJ8" s="72">
        <f t="shared" si="2"/>
        <v>0</v>
      </c>
      <c r="AK8" s="72">
        <f t="shared" si="2"/>
        <v>0</v>
      </c>
      <c r="AL8" s="72">
        <f t="shared" si="2"/>
        <v>0</v>
      </c>
      <c r="AM8" s="72">
        <f t="shared" si="2"/>
        <v>0</v>
      </c>
      <c r="AN8" s="72">
        <f t="shared" si="2"/>
        <v>0</v>
      </c>
      <c r="AO8" s="72">
        <f t="shared" ref="AO8:BD19" si="3">+IF(AND($E8&lt;=AO$7,AO$7&lt;=$F8),$D8/$G8,0)</f>
        <v>0</v>
      </c>
      <c r="AP8" s="72">
        <f t="shared" si="3"/>
        <v>0</v>
      </c>
      <c r="AQ8" s="72">
        <f t="shared" si="3"/>
        <v>0</v>
      </c>
      <c r="AR8" s="72">
        <f t="shared" si="3"/>
        <v>0</v>
      </c>
      <c r="AS8" s="72">
        <f t="shared" si="3"/>
        <v>0</v>
      </c>
      <c r="AT8" s="72">
        <f t="shared" si="3"/>
        <v>0</v>
      </c>
      <c r="AU8" s="72">
        <f t="shared" si="3"/>
        <v>0</v>
      </c>
      <c r="AV8" s="72">
        <f t="shared" si="3"/>
        <v>0</v>
      </c>
      <c r="AW8" s="72">
        <f t="shared" si="3"/>
        <v>0</v>
      </c>
      <c r="AX8" s="72">
        <f t="shared" si="3"/>
        <v>0</v>
      </c>
      <c r="AY8" s="72">
        <f t="shared" si="3"/>
        <v>0</v>
      </c>
      <c r="AZ8" s="72">
        <f t="shared" si="3"/>
        <v>0</v>
      </c>
      <c r="BA8" s="72">
        <f t="shared" si="3"/>
        <v>0</v>
      </c>
      <c r="BB8" s="72">
        <f t="shared" si="3"/>
        <v>0</v>
      </c>
      <c r="BC8" s="72">
        <f t="shared" si="3"/>
        <v>0</v>
      </c>
      <c r="BD8" s="72">
        <f t="shared" si="3"/>
        <v>0</v>
      </c>
      <c r="BE8" s="72">
        <f t="shared" ref="BE8:BT19" si="4">+IF(AND($E8&lt;=BE$7,BE$7&lt;=$F8),$D8/$G8,0)</f>
        <v>0</v>
      </c>
      <c r="BF8" s="72">
        <f t="shared" si="4"/>
        <v>0</v>
      </c>
      <c r="BG8" s="72">
        <f t="shared" si="4"/>
        <v>0</v>
      </c>
      <c r="BH8" s="72">
        <f t="shared" si="4"/>
        <v>0</v>
      </c>
      <c r="BI8" s="72">
        <f t="shared" si="4"/>
        <v>0</v>
      </c>
      <c r="BJ8" s="72">
        <f t="shared" si="4"/>
        <v>0</v>
      </c>
      <c r="BK8" s="72">
        <f t="shared" si="4"/>
        <v>0</v>
      </c>
      <c r="BL8" s="72">
        <f t="shared" si="4"/>
        <v>0</v>
      </c>
      <c r="BM8" s="72">
        <f t="shared" si="4"/>
        <v>0</v>
      </c>
      <c r="BN8" s="72">
        <f t="shared" si="4"/>
        <v>0</v>
      </c>
      <c r="BO8" s="72">
        <f t="shared" si="4"/>
        <v>0</v>
      </c>
      <c r="BP8" s="72">
        <f t="shared" si="4"/>
        <v>0</v>
      </c>
      <c r="BQ8" s="72">
        <f t="shared" si="4"/>
        <v>0</v>
      </c>
      <c r="BR8" s="72">
        <f t="shared" si="4"/>
        <v>0</v>
      </c>
      <c r="BS8" s="72">
        <f t="shared" si="4"/>
        <v>0</v>
      </c>
      <c r="BT8" s="72">
        <f t="shared" si="4"/>
        <v>0</v>
      </c>
      <c r="BU8" s="72">
        <f t="shared" ref="BU8:CJ19" si="5">+IF(AND($E8&lt;=BU$7,BU$7&lt;=$F8),$D8/$G8,0)</f>
        <v>0</v>
      </c>
      <c r="BV8" s="72">
        <f t="shared" si="5"/>
        <v>0</v>
      </c>
      <c r="BW8" s="72">
        <f t="shared" si="5"/>
        <v>0</v>
      </c>
      <c r="BX8" s="72">
        <f t="shared" si="5"/>
        <v>0</v>
      </c>
      <c r="BY8" s="72">
        <f t="shared" si="5"/>
        <v>0</v>
      </c>
      <c r="BZ8" s="72">
        <f t="shared" si="5"/>
        <v>0</v>
      </c>
      <c r="CA8" s="72">
        <f t="shared" si="5"/>
        <v>0</v>
      </c>
      <c r="CB8" s="72">
        <f t="shared" si="5"/>
        <v>0</v>
      </c>
      <c r="CC8" s="72">
        <f t="shared" si="5"/>
        <v>0</v>
      </c>
      <c r="CD8" s="72">
        <f t="shared" si="5"/>
        <v>0</v>
      </c>
      <c r="CE8" s="72">
        <f t="shared" si="5"/>
        <v>0</v>
      </c>
      <c r="CF8" s="72">
        <f t="shared" si="5"/>
        <v>0</v>
      </c>
      <c r="CG8" s="72">
        <f t="shared" si="5"/>
        <v>0</v>
      </c>
      <c r="CH8" s="72">
        <f t="shared" si="5"/>
        <v>0</v>
      </c>
      <c r="CI8" s="72">
        <f t="shared" si="5"/>
        <v>0</v>
      </c>
      <c r="CJ8" s="72">
        <f t="shared" si="5"/>
        <v>0</v>
      </c>
      <c r="CK8" s="72">
        <f t="shared" ref="CK8:CZ19" si="6">+IF(AND($E8&lt;=CK$7,CK$7&lt;=$F8),$D8/$G8,0)</f>
        <v>0</v>
      </c>
      <c r="CL8" s="72">
        <f t="shared" si="6"/>
        <v>0</v>
      </c>
      <c r="CM8" s="72">
        <f t="shared" si="6"/>
        <v>0</v>
      </c>
      <c r="CN8" s="72">
        <f t="shared" si="6"/>
        <v>0</v>
      </c>
      <c r="CO8" s="72">
        <f t="shared" si="6"/>
        <v>0</v>
      </c>
      <c r="CP8" s="72">
        <f t="shared" si="6"/>
        <v>0</v>
      </c>
      <c r="CQ8" s="72">
        <f t="shared" si="6"/>
        <v>0</v>
      </c>
      <c r="CR8" s="72">
        <f t="shared" si="6"/>
        <v>0</v>
      </c>
      <c r="CS8" s="72">
        <f t="shared" si="6"/>
        <v>0</v>
      </c>
      <c r="CT8" s="72">
        <f t="shared" si="6"/>
        <v>0</v>
      </c>
      <c r="CU8" s="72">
        <f t="shared" si="6"/>
        <v>0</v>
      </c>
      <c r="CV8" s="72">
        <f t="shared" si="6"/>
        <v>0</v>
      </c>
      <c r="CW8" s="72">
        <f t="shared" si="6"/>
        <v>0</v>
      </c>
      <c r="CX8" s="72">
        <f t="shared" si="6"/>
        <v>0</v>
      </c>
      <c r="CY8" s="72">
        <f t="shared" si="6"/>
        <v>0</v>
      </c>
      <c r="CZ8" s="72">
        <f t="shared" si="6"/>
        <v>0</v>
      </c>
    </row>
    <row r="9" spans="2:104" ht="19" customHeight="1" x14ac:dyDescent="0.3">
      <c r="B9" s="73">
        <v>1.1000000000000001</v>
      </c>
      <c r="C9" s="74" t="str">
        <f>+VLOOKUP(B9,'[16]CADENA DE VALOR'!B:I,2,0)</f>
        <v>Replanteo y Localización de Usuarios</v>
      </c>
      <c r="D9" s="68">
        <f>+'[16]CADENA DE VALOR'!I11</f>
        <v>148478567.9245173</v>
      </c>
      <c r="E9" s="69">
        <v>5</v>
      </c>
      <c r="F9" s="69">
        <f t="shared" ref="F9:F19" si="7">+E9+G9-1</f>
        <v>8</v>
      </c>
      <c r="G9" s="70">
        <f>+[16]Datos_Presupuesto!L246</f>
        <v>4</v>
      </c>
      <c r="H9" s="71" t="str">
        <f t="shared" si="0"/>
        <v>OK</v>
      </c>
      <c r="I9" s="72">
        <f t="shared" si="1"/>
        <v>0</v>
      </c>
      <c r="J9" s="72">
        <f t="shared" si="1"/>
        <v>0</v>
      </c>
      <c r="K9" s="72">
        <f t="shared" si="1"/>
        <v>0</v>
      </c>
      <c r="L9" s="72">
        <f t="shared" si="1"/>
        <v>0</v>
      </c>
      <c r="M9" s="72">
        <f t="shared" si="1"/>
        <v>37119641.981129326</v>
      </c>
      <c r="N9" s="72">
        <f t="shared" si="1"/>
        <v>37119641.981129326</v>
      </c>
      <c r="O9" s="72">
        <f t="shared" si="1"/>
        <v>37119641.981129326</v>
      </c>
      <c r="P9" s="72">
        <f t="shared" si="1"/>
        <v>37119641.981129326</v>
      </c>
      <c r="Q9" s="72">
        <f t="shared" si="1"/>
        <v>0</v>
      </c>
      <c r="R9" s="72">
        <f t="shared" si="1"/>
        <v>0</v>
      </c>
      <c r="S9" s="72">
        <f t="shared" si="1"/>
        <v>0</v>
      </c>
      <c r="T9" s="72">
        <f t="shared" si="1"/>
        <v>0</v>
      </c>
      <c r="U9" s="72">
        <f t="shared" si="1"/>
        <v>0</v>
      </c>
      <c r="V9" s="72">
        <f t="shared" si="1"/>
        <v>0</v>
      </c>
      <c r="W9" s="72">
        <f t="shared" si="1"/>
        <v>0</v>
      </c>
      <c r="X9" s="72">
        <f t="shared" si="1"/>
        <v>0</v>
      </c>
      <c r="Y9" s="72">
        <f t="shared" si="2"/>
        <v>0</v>
      </c>
      <c r="Z9" s="72">
        <f t="shared" si="2"/>
        <v>0</v>
      </c>
      <c r="AA9" s="72">
        <f t="shared" si="2"/>
        <v>0</v>
      </c>
      <c r="AB9" s="72">
        <f t="shared" si="2"/>
        <v>0</v>
      </c>
      <c r="AC9" s="72">
        <f t="shared" si="2"/>
        <v>0</v>
      </c>
      <c r="AD9" s="72">
        <f t="shared" si="2"/>
        <v>0</v>
      </c>
      <c r="AE9" s="72">
        <f t="shared" si="2"/>
        <v>0</v>
      </c>
      <c r="AF9" s="72">
        <f t="shared" si="2"/>
        <v>0</v>
      </c>
      <c r="AG9" s="72">
        <f t="shared" si="2"/>
        <v>0</v>
      </c>
      <c r="AH9" s="72">
        <f t="shared" si="2"/>
        <v>0</v>
      </c>
      <c r="AI9" s="72">
        <f t="shared" si="2"/>
        <v>0</v>
      </c>
      <c r="AJ9" s="72">
        <f t="shared" si="2"/>
        <v>0</v>
      </c>
      <c r="AK9" s="72">
        <f t="shared" si="2"/>
        <v>0</v>
      </c>
      <c r="AL9" s="72">
        <f t="shared" si="2"/>
        <v>0</v>
      </c>
      <c r="AM9" s="72">
        <f t="shared" si="2"/>
        <v>0</v>
      </c>
      <c r="AN9" s="72">
        <f t="shared" si="2"/>
        <v>0</v>
      </c>
      <c r="AO9" s="72">
        <f t="shared" si="3"/>
        <v>0</v>
      </c>
      <c r="AP9" s="72">
        <f t="shared" si="3"/>
        <v>0</v>
      </c>
      <c r="AQ9" s="72">
        <f t="shared" si="3"/>
        <v>0</v>
      </c>
      <c r="AR9" s="72">
        <f t="shared" si="3"/>
        <v>0</v>
      </c>
      <c r="AS9" s="72">
        <f t="shared" si="3"/>
        <v>0</v>
      </c>
      <c r="AT9" s="72">
        <f t="shared" si="3"/>
        <v>0</v>
      </c>
      <c r="AU9" s="72">
        <f t="shared" si="3"/>
        <v>0</v>
      </c>
      <c r="AV9" s="72">
        <f t="shared" si="3"/>
        <v>0</v>
      </c>
      <c r="AW9" s="72">
        <f t="shared" si="3"/>
        <v>0</v>
      </c>
      <c r="AX9" s="72">
        <f t="shared" si="3"/>
        <v>0</v>
      </c>
      <c r="AY9" s="72">
        <f t="shared" si="3"/>
        <v>0</v>
      </c>
      <c r="AZ9" s="72">
        <f t="shared" si="3"/>
        <v>0</v>
      </c>
      <c r="BA9" s="72">
        <f t="shared" si="3"/>
        <v>0</v>
      </c>
      <c r="BB9" s="72">
        <f t="shared" si="3"/>
        <v>0</v>
      </c>
      <c r="BC9" s="72">
        <f t="shared" si="3"/>
        <v>0</v>
      </c>
      <c r="BD9" s="72">
        <f t="shared" si="3"/>
        <v>0</v>
      </c>
      <c r="BE9" s="72">
        <f t="shared" si="4"/>
        <v>0</v>
      </c>
      <c r="BF9" s="72">
        <f t="shared" si="4"/>
        <v>0</v>
      </c>
      <c r="BG9" s="72">
        <f t="shared" si="4"/>
        <v>0</v>
      </c>
      <c r="BH9" s="72">
        <f t="shared" si="4"/>
        <v>0</v>
      </c>
      <c r="BI9" s="72">
        <f t="shared" si="4"/>
        <v>0</v>
      </c>
      <c r="BJ9" s="72">
        <f t="shared" si="4"/>
        <v>0</v>
      </c>
      <c r="BK9" s="72">
        <f t="shared" si="4"/>
        <v>0</v>
      </c>
      <c r="BL9" s="72">
        <f t="shared" si="4"/>
        <v>0</v>
      </c>
      <c r="BM9" s="72">
        <f t="shared" si="4"/>
        <v>0</v>
      </c>
      <c r="BN9" s="72">
        <f t="shared" si="4"/>
        <v>0</v>
      </c>
      <c r="BO9" s="72">
        <f t="shared" si="4"/>
        <v>0</v>
      </c>
      <c r="BP9" s="72">
        <f t="shared" si="4"/>
        <v>0</v>
      </c>
      <c r="BQ9" s="72">
        <f t="shared" si="4"/>
        <v>0</v>
      </c>
      <c r="BR9" s="72">
        <f t="shared" si="4"/>
        <v>0</v>
      </c>
      <c r="BS9" s="72">
        <f t="shared" si="4"/>
        <v>0</v>
      </c>
      <c r="BT9" s="72">
        <f t="shared" si="4"/>
        <v>0</v>
      </c>
      <c r="BU9" s="72">
        <f t="shared" si="5"/>
        <v>0</v>
      </c>
      <c r="BV9" s="72">
        <f t="shared" si="5"/>
        <v>0</v>
      </c>
      <c r="BW9" s="72">
        <f t="shared" si="5"/>
        <v>0</v>
      </c>
      <c r="BX9" s="72">
        <f t="shared" si="5"/>
        <v>0</v>
      </c>
      <c r="BY9" s="72">
        <f t="shared" si="5"/>
        <v>0</v>
      </c>
      <c r="BZ9" s="72">
        <f t="shared" si="5"/>
        <v>0</v>
      </c>
      <c r="CA9" s="72">
        <f t="shared" si="5"/>
        <v>0</v>
      </c>
      <c r="CB9" s="72">
        <f t="shared" si="5"/>
        <v>0</v>
      </c>
      <c r="CC9" s="72">
        <f t="shared" si="5"/>
        <v>0</v>
      </c>
      <c r="CD9" s="72">
        <f t="shared" si="5"/>
        <v>0</v>
      </c>
      <c r="CE9" s="72">
        <f t="shared" si="5"/>
        <v>0</v>
      </c>
      <c r="CF9" s="72">
        <f t="shared" si="5"/>
        <v>0</v>
      </c>
      <c r="CG9" s="72">
        <f t="shared" si="5"/>
        <v>0</v>
      </c>
      <c r="CH9" s="72">
        <f t="shared" si="5"/>
        <v>0</v>
      </c>
      <c r="CI9" s="72">
        <f t="shared" si="5"/>
        <v>0</v>
      </c>
      <c r="CJ9" s="72">
        <f t="shared" si="5"/>
        <v>0</v>
      </c>
      <c r="CK9" s="72">
        <f t="shared" si="6"/>
        <v>0</v>
      </c>
      <c r="CL9" s="72">
        <f t="shared" si="6"/>
        <v>0</v>
      </c>
      <c r="CM9" s="72">
        <f t="shared" si="6"/>
        <v>0</v>
      </c>
      <c r="CN9" s="72">
        <f t="shared" si="6"/>
        <v>0</v>
      </c>
      <c r="CO9" s="72">
        <f t="shared" si="6"/>
        <v>0</v>
      </c>
      <c r="CP9" s="72">
        <f t="shared" si="6"/>
        <v>0</v>
      </c>
      <c r="CQ9" s="72">
        <f t="shared" si="6"/>
        <v>0</v>
      </c>
      <c r="CR9" s="72">
        <f t="shared" si="6"/>
        <v>0</v>
      </c>
      <c r="CS9" s="72">
        <f t="shared" si="6"/>
        <v>0</v>
      </c>
      <c r="CT9" s="72">
        <f t="shared" si="6"/>
        <v>0</v>
      </c>
      <c r="CU9" s="72">
        <f t="shared" si="6"/>
        <v>0</v>
      </c>
      <c r="CV9" s="72">
        <f t="shared" si="6"/>
        <v>0</v>
      </c>
      <c r="CW9" s="72">
        <f t="shared" si="6"/>
        <v>0</v>
      </c>
      <c r="CX9" s="72">
        <f t="shared" si="6"/>
        <v>0</v>
      </c>
      <c r="CY9" s="72">
        <f t="shared" si="6"/>
        <v>0</v>
      </c>
      <c r="CZ9" s="72">
        <f t="shared" si="6"/>
        <v>0</v>
      </c>
    </row>
    <row r="10" spans="2:104" ht="39" x14ac:dyDescent="0.3">
      <c r="B10" s="73">
        <v>1.2</v>
      </c>
      <c r="C10" s="74" t="str">
        <f>+VLOOKUP(B10,'[16]CADENA DE VALOR'!B:I,2,0)</f>
        <v xml:space="preserve">Suministro, Transporte e Instalación de Sistema de 2 Paneles 710 W  Monocristalino bifacial, doble cristal de alta eficiencia tolerancia positiva de vatios eficiencia del modulo de 22%, Garantia de 15 años </v>
      </c>
      <c r="D10" s="68">
        <f>+'[16]CADENA DE VALOR'!I12</f>
        <v>1091107976.3043253</v>
      </c>
      <c r="E10" s="69">
        <f t="shared" ref="E10:E18" si="8">+$F$9+1</f>
        <v>9</v>
      </c>
      <c r="F10" s="69">
        <f t="shared" si="7"/>
        <v>40</v>
      </c>
      <c r="G10" s="70">
        <f>+[16]Datos_Presupuesto!L247</f>
        <v>32</v>
      </c>
      <c r="H10" s="71" t="str">
        <f t="shared" si="0"/>
        <v>OK</v>
      </c>
      <c r="I10" s="72">
        <f t="shared" si="1"/>
        <v>0</v>
      </c>
      <c r="J10" s="72">
        <f t="shared" si="1"/>
        <v>0</v>
      </c>
      <c r="K10" s="72">
        <f t="shared" si="1"/>
        <v>0</v>
      </c>
      <c r="L10" s="72">
        <f t="shared" si="1"/>
        <v>0</v>
      </c>
      <c r="M10" s="72">
        <f t="shared" si="1"/>
        <v>0</v>
      </c>
      <c r="N10" s="72">
        <f t="shared" si="1"/>
        <v>0</v>
      </c>
      <c r="O10" s="72">
        <f t="shared" si="1"/>
        <v>0</v>
      </c>
      <c r="P10" s="72">
        <f t="shared" si="1"/>
        <v>0</v>
      </c>
      <c r="Q10" s="72">
        <f t="shared" si="1"/>
        <v>34097124.259510167</v>
      </c>
      <c r="R10" s="72">
        <f t="shared" si="1"/>
        <v>34097124.259510167</v>
      </c>
      <c r="S10" s="72">
        <f t="shared" si="1"/>
        <v>34097124.259510167</v>
      </c>
      <c r="T10" s="72">
        <f t="shared" si="1"/>
        <v>34097124.259510167</v>
      </c>
      <c r="U10" s="72">
        <f t="shared" si="1"/>
        <v>34097124.259510167</v>
      </c>
      <c r="V10" s="72">
        <f t="shared" si="1"/>
        <v>34097124.259510167</v>
      </c>
      <c r="W10" s="72">
        <f t="shared" si="1"/>
        <v>34097124.259510167</v>
      </c>
      <c r="X10" s="72">
        <f t="shared" si="1"/>
        <v>34097124.259510167</v>
      </c>
      <c r="Y10" s="72">
        <f t="shared" si="2"/>
        <v>34097124.259510167</v>
      </c>
      <c r="Z10" s="72">
        <f t="shared" si="2"/>
        <v>34097124.259510167</v>
      </c>
      <c r="AA10" s="72">
        <f t="shared" si="2"/>
        <v>34097124.259510167</v>
      </c>
      <c r="AB10" s="72">
        <f t="shared" si="2"/>
        <v>34097124.259510167</v>
      </c>
      <c r="AC10" s="72">
        <f t="shared" si="2"/>
        <v>34097124.259510167</v>
      </c>
      <c r="AD10" s="72">
        <f t="shared" si="2"/>
        <v>34097124.259510167</v>
      </c>
      <c r="AE10" s="72">
        <f t="shared" si="2"/>
        <v>34097124.259510167</v>
      </c>
      <c r="AF10" s="72">
        <f t="shared" si="2"/>
        <v>34097124.259510167</v>
      </c>
      <c r="AG10" s="72">
        <f t="shared" si="2"/>
        <v>34097124.259510167</v>
      </c>
      <c r="AH10" s="72">
        <f t="shared" si="2"/>
        <v>34097124.259510167</v>
      </c>
      <c r="AI10" s="72">
        <f t="shared" si="2"/>
        <v>34097124.259510167</v>
      </c>
      <c r="AJ10" s="72">
        <f t="shared" si="2"/>
        <v>34097124.259510167</v>
      </c>
      <c r="AK10" s="72">
        <f t="shared" si="2"/>
        <v>34097124.259510167</v>
      </c>
      <c r="AL10" s="72">
        <f t="shared" si="2"/>
        <v>34097124.259510167</v>
      </c>
      <c r="AM10" s="72">
        <f t="shared" si="2"/>
        <v>34097124.259510167</v>
      </c>
      <c r="AN10" s="72">
        <f t="shared" si="2"/>
        <v>34097124.259510167</v>
      </c>
      <c r="AO10" s="72">
        <f t="shared" si="3"/>
        <v>34097124.259510167</v>
      </c>
      <c r="AP10" s="72">
        <f t="shared" si="3"/>
        <v>34097124.259510167</v>
      </c>
      <c r="AQ10" s="72">
        <f t="shared" si="3"/>
        <v>34097124.259510167</v>
      </c>
      <c r="AR10" s="72">
        <f t="shared" si="3"/>
        <v>34097124.259510167</v>
      </c>
      <c r="AS10" s="72">
        <f t="shared" si="3"/>
        <v>34097124.259510167</v>
      </c>
      <c r="AT10" s="72">
        <f t="shared" si="3"/>
        <v>34097124.259510167</v>
      </c>
      <c r="AU10" s="72">
        <f t="shared" si="3"/>
        <v>34097124.259510167</v>
      </c>
      <c r="AV10" s="72">
        <f t="shared" si="3"/>
        <v>34097124.259510167</v>
      </c>
      <c r="AW10" s="72">
        <f t="shared" si="3"/>
        <v>0</v>
      </c>
      <c r="AX10" s="72">
        <f t="shared" si="3"/>
        <v>0</v>
      </c>
      <c r="AY10" s="72">
        <f t="shared" si="3"/>
        <v>0</v>
      </c>
      <c r="AZ10" s="72">
        <f t="shared" si="3"/>
        <v>0</v>
      </c>
      <c r="BA10" s="72">
        <f t="shared" si="3"/>
        <v>0</v>
      </c>
      <c r="BB10" s="72">
        <f t="shared" si="3"/>
        <v>0</v>
      </c>
      <c r="BC10" s="72">
        <f t="shared" si="3"/>
        <v>0</v>
      </c>
      <c r="BD10" s="72">
        <f t="shared" si="3"/>
        <v>0</v>
      </c>
      <c r="BE10" s="72">
        <f t="shared" si="4"/>
        <v>0</v>
      </c>
      <c r="BF10" s="72">
        <f t="shared" si="4"/>
        <v>0</v>
      </c>
      <c r="BG10" s="72">
        <f t="shared" si="4"/>
        <v>0</v>
      </c>
      <c r="BH10" s="72">
        <f t="shared" si="4"/>
        <v>0</v>
      </c>
      <c r="BI10" s="72">
        <f t="shared" si="4"/>
        <v>0</v>
      </c>
      <c r="BJ10" s="72">
        <f t="shared" si="4"/>
        <v>0</v>
      </c>
      <c r="BK10" s="72">
        <f t="shared" si="4"/>
        <v>0</v>
      </c>
      <c r="BL10" s="72">
        <f t="shared" si="4"/>
        <v>0</v>
      </c>
      <c r="BM10" s="72">
        <f t="shared" si="4"/>
        <v>0</v>
      </c>
      <c r="BN10" s="72">
        <f t="shared" si="4"/>
        <v>0</v>
      </c>
      <c r="BO10" s="72">
        <f t="shared" si="4"/>
        <v>0</v>
      </c>
      <c r="BP10" s="72">
        <f t="shared" si="4"/>
        <v>0</v>
      </c>
      <c r="BQ10" s="72">
        <f t="shared" si="4"/>
        <v>0</v>
      </c>
      <c r="BR10" s="72">
        <f t="shared" si="4"/>
        <v>0</v>
      </c>
      <c r="BS10" s="72">
        <f t="shared" si="4"/>
        <v>0</v>
      </c>
      <c r="BT10" s="72">
        <f t="shared" si="4"/>
        <v>0</v>
      </c>
      <c r="BU10" s="72">
        <f t="shared" si="5"/>
        <v>0</v>
      </c>
      <c r="BV10" s="72">
        <f t="shared" si="5"/>
        <v>0</v>
      </c>
      <c r="BW10" s="72">
        <f t="shared" si="5"/>
        <v>0</v>
      </c>
      <c r="BX10" s="72">
        <f t="shared" si="5"/>
        <v>0</v>
      </c>
      <c r="BY10" s="72">
        <f t="shared" si="5"/>
        <v>0</v>
      </c>
      <c r="BZ10" s="72">
        <f t="shared" si="5"/>
        <v>0</v>
      </c>
      <c r="CA10" s="72">
        <f t="shared" si="5"/>
        <v>0</v>
      </c>
      <c r="CB10" s="72">
        <f t="shared" si="5"/>
        <v>0</v>
      </c>
      <c r="CC10" s="72">
        <f t="shared" si="5"/>
        <v>0</v>
      </c>
      <c r="CD10" s="72">
        <f t="shared" si="5"/>
        <v>0</v>
      </c>
      <c r="CE10" s="72">
        <f t="shared" si="5"/>
        <v>0</v>
      </c>
      <c r="CF10" s="72">
        <f t="shared" si="5"/>
        <v>0</v>
      </c>
      <c r="CG10" s="72">
        <f t="shared" si="5"/>
        <v>0</v>
      </c>
      <c r="CH10" s="72">
        <f t="shared" si="5"/>
        <v>0</v>
      </c>
      <c r="CI10" s="72">
        <f t="shared" si="5"/>
        <v>0</v>
      </c>
      <c r="CJ10" s="72">
        <f t="shared" si="5"/>
        <v>0</v>
      </c>
      <c r="CK10" s="72">
        <f t="shared" si="6"/>
        <v>0</v>
      </c>
      <c r="CL10" s="72">
        <f t="shared" si="6"/>
        <v>0</v>
      </c>
      <c r="CM10" s="72">
        <f t="shared" si="6"/>
        <v>0</v>
      </c>
      <c r="CN10" s="72">
        <f t="shared" si="6"/>
        <v>0</v>
      </c>
      <c r="CO10" s="72">
        <f t="shared" si="6"/>
        <v>0</v>
      </c>
      <c r="CP10" s="72">
        <f t="shared" si="6"/>
        <v>0</v>
      </c>
      <c r="CQ10" s="72">
        <f t="shared" si="6"/>
        <v>0</v>
      </c>
      <c r="CR10" s="72">
        <f t="shared" si="6"/>
        <v>0</v>
      </c>
      <c r="CS10" s="72">
        <f t="shared" si="6"/>
        <v>0</v>
      </c>
      <c r="CT10" s="72">
        <f t="shared" si="6"/>
        <v>0</v>
      </c>
      <c r="CU10" s="72">
        <f t="shared" si="6"/>
        <v>0</v>
      </c>
      <c r="CV10" s="72">
        <f t="shared" si="6"/>
        <v>0</v>
      </c>
      <c r="CW10" s="72">
        <f t="shared" si="6"/>
        <v>0</v>
      </c>
      <c r="CX10" s="72">
        <f t="shared" si="6"/>
        <v>0</v>
      </c>
      <c r="CY10" s="72">
        <f t="shared" si="6"/>
        <v>0</v>
      </c>
      <c r="CZ10" s="72">
        <f t="shared" si="6"/>
        <v>0</v>
      </c>
    </row>
    <row r="11" spans="2:104" ht="41.15" customHeight="1" x14ac:dyDescent="0.3">
      <c r="B11" s="73">
        <v>1.3</v>
      </c>
      <c r="C11" s="74" t="str">
        <f>+VLOOKUP(B11,'[16]CADENA DE VALOR'!B:I,2,0)</f>
        <v>Suministro, Transporte e Instalación de Mastil estructurado de 3 mtrs x160mm con base cuadrada de 330mmx330mm, acero galvanizado, espesor 2.5mm para Modulos de 2 Paneles Solares</v>
      </c>
      <c r="D11" s="68">
        <f>+'[16]CADENA DE VALOR'!I13</f>
        <v>1106137610.2091167</v>
      </c>
      <c r="E11" s="69">
        <f t="shared" si="8"/>
        <v>9</v>
      </c>
      <c r="F11" s="69">
        <f t="shared" si="7"/>
        <v>40</v>
      </c>
      <c r="G11" s="70">
        <f>+[16]Datos_Presupuesto!L248</f>
        <v>32</v>
      </c>
      <c r="H11" s="71" t="str">
        <f t="shared" si="0"/>
        <v>OK</v>
      </c>
      <c r="I11" s="72">
        <f t="shared" si="1"/>
        <v>0</v>
      </c>
      <c r="J11" s="72">
        <f t="shared" si="1"/>
        <v>0</v>
      </c>
      <c r="K11" s="72">
        <f t="shared" si="1"/>
        <v>0</v>
      </c>
      <c r="L11" s="72">
        <f t="shared" si="1"/>
        <v>0</v>
      </c>
      <c r="M11" s="72">
        <f t="shared" si="1"/>
        <v>0</v>
      </c>
      <c r="N11" s="72">
        <f t="shared" si="1"/>
        <v>0</v>
      </c>
      <c r="O11" s="72">
        <f t="shared" si="1"/>
        <v>0</v>
      </c>
      <c r="P11" s="72">
        <f t="shared" si="1"/>
        <v>0</v>
      </c>
      <c r="Q11" s="72">
        <f t="shared" si="1"/>
        <v>34566800.319034897</v>
      </c>
      <c r="R11" s="72">
        <f t="shared" si="1"/>
        <v>34566800.319034897</v>
      </c>
      <c r="S11" s="72">
        <f t="shared" si="1"/>
        <v>34566800.319034897</v>
      </c>
      <c r="T11" s="72">
        <f t="shared" si="1"/>
        <v>34566800.319034897</v>
      </c>
      <c r="U11" s="72">
        <f t="shared" si="1"/>
        <v>34566800.319034897</v>
      </c>
      <c r="V11" s="72">
        <f t="shared" si="1"/>
        <v>34566800.319034897</v>
      </c>
      <c r="W11" s="72">
        <f t="shared" si="1"/>
        <v>34566800.319034897</v>
      </c>
      <c r="X11" s="72">
        <f t="shared" si="1"/>
        <v>34566800.319034897</v>
      </c>
      <c r="Y11" s="72">
        <f t="shared" si="2"/>
        <v>34566800.319034897</v>
      </c>
      <c r="Z11" s="72">
        <f t="shared" si="2"/>
        <v>34566800.319034897</v>
      </c>
      <c r="AA11" s="72">
        <f t="shared" si="2"/>
        <v>34566800.319034897</v>
      </c>
      <c r="AB11" s="72">
        <f t="shared" si="2"/>
        <v>34566800.319034897</v>
      </c>
      <c r="AC11" s="72">
        <f t="shared" si="2"/>
        <v>34566800.319034897</v>
      </c>
      <c r="AD11" s="72">
        <f t="shared" si="2"/>
        <v>34566800.319034897</v>
      </c>
      <c r="AE11" s="72">
        <f t="shared" si="2"/>
        <v>34566800.319034897</v>
      </c>
      <c r="AF11" s="72">
        <f t="shared" si="2"/>
        <v>34566800.319034897</v>
      </c>
      <c r="AG11" s="72">
        <f t="shared" si="2"/>
        <v>34566800.319034897</v>
      </c>
      <c r="AH11" s="72">
        <f t="shared" si="2"/>
        <v>34566800.319034897</v>
      </c>
      <c r="AI11" s="72">
        <f t="shared" si="2"/>
        <v>34566800.319034897</v>
      </c>
      <c r="AJ11" s="72">
        <f t="shared" si="2"/>
        <v>34566800.319034897</v>
      </c>
      <c r="AK11" s="72">
        <f t="shared" si="2"/>
        <v>34566800.319034897</v>
      </c>
      <c r="AL11" s="72">
        <f t="shared" si="2"/>
        <v>34566800.319034897</v>
      </c>
      <c r="AM11" s="72">
        <f t="shared" si="2"/>
        <v>34566800.319034897</v>
      </c>
      <c r="AN11" s="72">
        <f t="shared" si="2"/>
        <v>34566800.319034897</v>
      </c>
      <c r="AO11" s="72">
        <f t="shared" si="3"/>
        <v>34566800.319034897</v>
      </c>
      <c r="AP11" s="72">
        <f t="shared" si="3"/>
        <v>34566800.319034897</v>
      </c>
      <c r="AQ11" s="72">
        <f t="shared" si="3"/>
        <v>34566800.319034897</v>
      </c>
      <c r="AR11" s="72">
        <f t="shared" si="3"/>
        <v>34566800.319034897</v>
      </c>
      <c r="AS11" s="72">
        <f t="shared" si="3"/>
        <v>34566800.319034897</v>
      </c>
      <c r="AT11" s="72">
        <f t="shared" si="3"/>
        <v>34566800.319034897</v>
      </c>
      <c r="AU11" s="72">
        <f t="shared" si="3"/>
        <v>34566800.319034897</v>
      </c>
      <c r="AV11" s="72">
        <f t="shared" si="3"/>
        <v>34566800.319034897</v>
      </c>
      <c r="AW11" s="72">
        <f t="shared" si="3"/>
        <v>0</v>
      </c>
      <c r="AX11" s="72">
        <f t="shared" si="3"/>
        <v>0</v>
      </c>
      <c r="AY11" s="72">
        <f t="shared" si="3"/>
        <v>0</v>
      </c>
      <c r="AZ11" s="72">
        <f t="shared" si="3"/>
        <v>0</v>
      </c>
      <c r="BA11" s="72">
        <f t="shared" si="3"/>
        <v>0</v>
      </c>
      <c r="BB11" s="72">
        <f t="shared" si="3"/>
        <v>0</v>
      </c>
      <c r="BC11" s="72">
        <f t="shared" si="3"/>
        <v>0</v>
      </c>
      <c r="BD11" s="72">
        <f t="shared" si="3"/>
        <v>0</v>
      </c>
      <c r="BE11" s="72">
        <f t="shared" si="4"/>
        <v>0</v>
      </c>
      <c r="BF11" s="72">
        <f t="shared" si="4"/>
        <v>0</v>
      </c>
      <c r="BG11" s="72">
        <f t="shared" si="4"/>
        <v>0</v>
      </c>
      <c r="BH11" s="72">
        <f t="shared" si="4"/>
        <v>0</v>
      </c>
      <c r="BI11" s="72">
        <f t="shared" si="4"/>
        <v>0</v>
      </c>
      <c r="BJ11" s="72">
        <f t="shared" si="4"/>
        <v>0</v>
      </c>
      <c r="BK11" s="72">
        <f t="shared" si="4"/>
        <v>0</v>
      </c>
      <c r="BL11" s="72">
        <f t="shared" si="4"/>
        <v>0</v>
      </c>
      <c r="BM11" s="72">
        <f t="shared" si="4"/>
        <v>0</v>
      </c>
      <c r="BN11" s="72">
        <f t="shared" si="4"/>
        <v>0</v>
      </c>
      <c r="BO11" s="72">
        <f t="shared" si="4"/>
        <v>0</v>
      </c>
      <c r="BP11" s="72">
        <f t="shared" si="4"/>
        <v>0</v>
      </c>
      <c r="BQ11" s="72">
        <f t="shared" si="4"/>
        <v>0</v>
      </c>
      <c r="BR11" s="72">
        <f t="shared" si="4"/>
        <v>0</v>
      </c>
      <c r="BS11" s="72">
        <f t="shared" si="4"/>
        <v>0</v>
      </c>
      <c r="BT11" s="72">
        <f t="shared" si="4"/>
        <v>0</v>
      </c>
      <c r="BU11" s="72">
        <f t="shared" si="5"/>
        <v>0</v>
      </c>
      <c r="BV11" s="72">
        <f t="shared" si="5"/>
        <v>0</v>
      </c>
      <c r="BW11" s="72">
        <f t="shared" si="5"/>
        <v>0</v>
      </c>
      <c r="BX11" s="72">
        <f t="shared" si="5"/>
        <v>0</v>
      </c>
      <c r="BY11" s="72">
        <f t="shared" si="5"/>
        <v>0</v>
      </c>
      <c r="BZ11" s="72">
        <f t="shared" si="5"/>
        <v>0</v>
      </c>
      <c r="CA11" s="72">
        <f t="shared" si="5"/>
        <v>0</v>
      </c>
      <c r="CB11" s="72">
        <f t="shared" si="5"/>
        <v>0</v>
      </c>
      <c r="CC11" s="72">
        <f t="shared" si="5"/>
        <v>0</v>
      </c>
      <c r="CD11" s="72">
        <f t="shared" si="5"/>
        <v>0</v>
      </c>
      <c r="CE11" s="72">
        <f t="shared" si="5"/>
        <v>0</v>
      </c>
      <c r="CF11" s="72">
        <f t="shared" si="5"/>
        <v>0</v>
      </c>
      <c r="CG11" s="72">
        <f t="shared" si="5"/>
        <v>0</v>
      </c>
      <c r="CH11" s="72">
        <f t="shared" si="5"/>
        <v>0</v>
      </c>
      <c r="CI11" s="72">
        <f t="shared" si="5"/>
        <v>0</v>
      </c>
      <c r="CJ11" s="72">
        <f t="shared" si="5"/>
        <v>0</v>
      </c>
      <c r="CK11" s="72">
        <f t="shared" si="6"/>
        <v>0</v>
      </c>
      <c r="CL11" s="72">
        <f t="shared" si="6"/>
        <v>0</v>
      </c>
      <c r="CM11" s="72">
        <f t="shared" si="6"/>
        <v>0</v>
      </c>
      <c r="CN11" s="72">
        <f t="shared" si="6"/>
        <v>0</v>
      </c>
      <c r="CO11" s="72">
        <f t="shared" si="6"/>
        <v>0</v>
      </c>
      <c r="CP11" s="72">
        <f t="shared" si="6"/>
        <v>0</v>
      </c>
      <c r="CQ11" s="72">
        <f t="shared" si="6"/>
        <v>0</v>
      </c>
      <c r="CR11" s="72">
        <f t="shared" si="6"/>
        <v>0</v>
      </c>
      <c r="CS11" s="72">
        <f t="shared" si="6"/>
        <v>0</v>
      </c>
      <c r="CT11" s="72">
        <f t="shared" si="6"/>
        <v>0</v>
      </c>
      <c r="CU11" s="72">
        <f t="shared" si="6"/>
        <v>0</v>
      </c>
      <c r="CV11" s="72">
        <f t="shared" si="6"/>
        <v>0</v>
      </c>
      <c r="CW11" s="72">
        <f t="shared" si="6"/>
        <v>0</v>
      </c>
      <c r="CX11" s="72">
        <f t="shared" si="6"/>
        <v>0</v>
      </c>
      <c r="CY11" s="72">
        <f t="shared" si="6"/>
        <v>0</v>
      </c>
      <c r="CZ11" s="72">
        <f t="shared" si="6"/>
        <v>0</v>
      </c>
    </row>
    <row r="12" spans="2:104" ht="27.75" customHeight="1" x14ac:dyDescent="0.3">
      <c r="B12" s="73">
        <v>1.4</v>
      </c>
      <c r="C12" s="74" t="str">
        <f>+VLOOKUP(B12,'[16]CADENA DE VALOR'!B:I,2,0)</f>
        <v>Suministro, Transporte e Instalación de Controlador MPPT de  60 A a 1500 W con eficiencia superior a 98%</v>
      </c>
      <c r="D12" s="68">
        <f>+'[16]CADENA DE VALOR'!I14</f>
        <v>575228080.93956459</v>
      </c>
      <c r="E12" s="69">
        <f t="shared" si="8"/>
        <v>9</v>
      </c>
      <c r="F12" s="69">
        <f t="shared" si="7"/>
        <v>40</v>
      </c>
      <c r="G12" s="70">
        <f>+[16]Datos_Presupuesto!L249</f>
        <v>32</v>
      </c>
      <c r="H12" s="71">
        <f t="shared" si="0"/>
        <v>575228080.93956423</v>
      </c>
      <c r="I12" s="72">
        <f t="shared" si="1"/>
        <v>0</v>
      </c>
      <c r="J12" s="72">
        <f t="shared" si="1"/>
        <v>0</v>
      </c>
      <c r="K12" s="72">
        <f t="shared" si="1"/>
        <v>0</v>
      </c>
      <c r="L12" s="72">
        <f t="shared" si="1"/>
        <v>0</v>
      </c>
      <c r="M12" s="72">
        <f t="shared" si="1"/>
        <v>0</v>
      </c>
      <c r="N12" s="72">
        <f t="shared" si="1"/>
        <v>0</v>
      </c>
      <c r="O12" s="72">
        <f t="shared" si="1"/>
        <v>0</v>
      </c>
      <c r="P12" s="72">
        <f t="shared" si="1"/>
        <v>0</v>
      </c>
      <c r="Q12" s="72">
        <f t="shared" si="1"/>
        <v>17975877.529361393</v>
      </c>
      <c r="R12" s="72">
        <f t="shared" si="1"/>
        <v>17975877.529361393</v>
      </c>
      <c r="S12" s="72">
        <f t="shared" si="1"/>
        <v>17975877.529361393</v>
      </c>
      <c r="T12" s="72">
        <f t="shared" si="1"/>
        <v>17975877.529361393</v>
      </c>
      <c r="U12" s="72">
        <f t="shared" si="1"/>
        <v>17975877.529361393</v>
      </c>
      <c r="V12" s="72">
        <f t="shared" si="1"/>
        <v>17975877.529361393</v>
      </c>
      <c r="W12" s="72">
        <f t="shared" si="1"/>
        <v>17975877.529361393</v>
      </c>
      <c r="X12" s="72">
        <f t="shared" si="1"/>
        <v>17975877.529361393</v>
      </c>
      <c r="Y12" s="72">
        <f t="shared" si="2"/>
        <v>17975877.529361393</v>
      </c>
      <c r="Z12" s="72">
        <f t="shared" si="2"/>
        <v>17975877.529361393</v>
      </c>
      <c r="AA12" s="72">
        <f t="shared" si="2"/>
        <v>17975877.529361393</v>
      </c>
      <c r="AB12" s="72">
        <f t="shared" si="2"/>
        <v>17975877.529361393</v>
      </c>
      <c r="AC12" s="72">
        <f t="shared" si="2"/>
        <v>17975877.529361393</v>
      </c>
      <c r="AD12" s="72">
        <f t="shared" si="2"/>
        <v>17975877.529361393</v>
      </c>
      <c r="AE12" s="72">
        <f t="shared" si="2"/>
        <v>17975877.529361393</v>
      </c>
      <c r="AF12" s="72">
        <f t="shared" si="2"/>
        <v>17975877.529361393</v>
      </c>
      <c r="AG12" s="72">
        <f t="shared" si="2"/>
        <v>17975877.529361393</v>
      </c>
      <c r="AH12" s="72">
        <f t="shared" si="2"/>
        <v>17975877.529361393</v>
      </c>
      <c r="AI12" s="72">
        <f t="shared" si="2"/>
        <v>17975877.529361393</v>
      </c>
      <c r="AJ12" s="72">
        <f t="shared" si="2"/>
        <v>17975877.529361393</v>
      </c>
      <c r="AK12" s="72">
        <f t="shared" si="2"/>
        <v>17975877.529361393</v>
      </c>
      <c r="AL12" s="72">
        <f t="shared" si="2"/>
        <v>17975877.529361393</v>
      </c>
      <c r="AM12" s="72">
        <f t="shared" si="2"/>
        <v>17975877.529361393</v>
      </c>
      <c r="AN12" s="72">
        <f t="shared" si="2"/>
        <v>17975877.529361393</v>
      </c>
      <c r="AO12" s="72">
        <f t="shared" si="3"/>
        <v>17975877.529361393</v>
      </c>
      <c r="AP12" s="72">
        <f t="shared" si="3"/>
        <v>17975877.529361393</v>
      </c>
      <c r="AQ12" s="72">
        <f t="shared" si="3"/>
        <v>17975877.529361393</v>
      </c>
      <c r="AR12" s="72">
        <f t="shared" si="3"/>
        <v>17975877.529361393</v>
      </c>
      <c r="AS12" s="72">
        <f t="shared" si="3"/>
        <v>17975877.529361393</v>
      </c>
      <c r="AT12" s="72">
        <f t="shared" si="3"/>
        <v>17975877.529361393</v>
      </c>
      <c r="AU12" s="72">
        <f t="shared" si="3"/>
        <v>17975877.529361393</v>
      </c>
      <c r="AV12" s="72">
        <f t="shared" si="3"/>
        <v>17975877.529361393</v>
      </c>
      <c r="AW12" s="72">
        <f t="shared" si="3"/>
        <v>0</v>
      </c>
      <c r="AX12" s="72">
        <f t="shared" si="3"/>
        <v>0</v>
      </c>
      <c r="AY12" s="72">
        <f t="shared" si="3"/>
        <v>0</v>
      </c>
      <c r="AZ12" s="72">
        <f t="shared" si="3"/>
        <v>0</v>
      </c>
      <c r="BA12" s="72">
        <f t="shared" si="3"/>
        <v>0</v>
      </c>
      <c r="BB12" s="72">
        <f t="shared" si="3"/>
        <v>0</v>
      </c>
      <c r="BC12" s="72">
        <f t="shared" si="3"/>
        <v>0</v>
      </c>
      <c r="BD12" s="72">
        <f t="shared" si="3"/>
        <v>0</v>
      </c>
      <c r="BE12" s="72">
        <f t="shared" si="4"/>
        <v>0</v>
      </c>
      <c r="BF12" s="72">
        <f t="shared" si="4"/>
        <v>0</v>
      </c>
      <c r="BG12" s="72">
        <f t="shared" si="4"/>
        <v>0</v>
      </c>
      <c r="BH12" s="72">
        <f t="shared" si="4"/>
        <v>0</v>
      </c>
      <c r="BI12" s="72">
        <f t="shared" si="4"/>
        <v>0</v>
      </c>
      <c r="BJ12" s="72">
        <f t="shared" si="4"/>
        <v>0</v>
      </c>
      <c r="BK12" s="72">
        <f t="shared" si="4"/>
        <v>0</v>
      </c>
      <c r="BL12" s="72">
        <f t="shared" si="4"/>
        <v>0</v>
      </c>
      <c r="BM12" s="72">
        <f t="shared" si="4"/>
        <v>0</v>
      </c>
      <c r="BN12" s="72">
        <f t="shared" si="4"/>
        <v>0</v>
      </c>
      <c r="BO12" s="72">
        <f t="shared" si="4"/>
        <v>0</v>
      </c>
      <c r="BP12" s="72">
        <f t="shared" si="4"/>
        <v>0</v>
      </c>
      <c r="BQ12" s="72">
        <f t="shared" si="4"/>
        <v>0</v>
      </c>
      <c r="BR12" s="72">
        <f t="shared" si="4"/>
        <v>0</v>
      </c>
      <c r="BS12" s="72">
        <f t="shared" si="4"/>
        <v>0</v>
      </c>
      <c r="BT12" s="72">
        <f t="shared" si="4"/>
        <v>0</v>
      </c>
      <c r="BU12" s="72">
        <f t="shared" si="5"/>
        <v>0</v>
      </c>
      <c r="BV12" s="72">
        <f t="shared" si="5"/>
        <v>0</v>
      </c>
      <c r="BW12" s="72">
        <f t="shared" si="5"/>
        <v>0</v>
      </c>
      <c r="BX12" s="72">
        <f t="shared" si="5"/>
        <v>0</v>
      </c>
      <c r="BY12" s="72">
        <f t="shared" si="5"/>
        <v>0</v>
      </c>
      <c r="BZ12" s="72">
        <f t="shared" si="5"/>
        <v>0</v>
      </c>
      <c r="CA12" s="72">
        <f t="shared" si="5"/>
        <v>0</v>
      </c>
      <c r="CB12" s="72">
        <f t="shared" si="5"/>
        <v>0</v>
      </c>
      <c r="CC12" s="72">
        <f t="shared" si="5"/>
        <v>0</v>
      </c>
      <c r="CD12" s="72">
        <f t="shared" si="5"/>
        <v>0</v>
      </c>
      <c r="CE12" s="72">
        <f t="shared" si="5"/>
        <v>0</v>
      </c>
      <c r="CF12" s="72">
        <f t="shared" si="5"/>
        <v>0</v>
      </c>
      <c r="CG12" s="72">
        <f t="shared" si="5"/>
        <v>0</v>
      </c>
      <c r="CH12" s="72">
        <f t="shared" si="5"/>
        <v>0</v>
      </c>
      <c r="CI12" s="72">
        <f t="shared" si="5"/>
        <v>0</v>
      </c>
      <c r="CJ12" s="72">
        <f t="shared" si="5"/>
        <v>0</v>
      </c>
      <c r="CK12" s="72">
        <f t="shared" si="6"/>
        <v>0</v>
      </c>
      <c r="CL12" s="72">
        <f t="shared" si="6"/>
        <v>0</v>
      </c>
      <c r="CM12" s="72">
        <f t="shared" si="6"/>
        <v>0</v>
      </c>
      <c r="CN12" s="72">
        <f t="shared" si="6"/>
        <v>0</v>
      </c>
      <c r="CO12" s="72">
        <f t="shared" si="6"/>
        <v>0</v>
      </c>
      <c r="CP12" s="72">
        <f t="shared" si="6"/>
        <v>0</v>
      </c>
      <c r="CQ12" s="72">
        <f t="shared" si="6"/>
        <v>0</v>
      </c>
      <c r="CR12" s="72">
        <f t="shared" si="6"/>
        <v>0</v>
      </c>
      <c r="CS12" s="72">
        <f t="shared" si="6"/>
        <v>0</v>
      </c>
      <c r="CT12" s="72">
        <f t="shared" si="6"/>
        <v>0</v>
      </c>
      <c r="CU12" s="72">
        <f t="shared" si="6"/>
        <v>0</v>
      </c>
      <c r="CV12" s="72">
        <f t="shared" si="6"/>
        <v>0</v>
      </c>
      <c r="CW12" s="72">
        <f t="shared" si="6"/>
        <v>0</v>
      </c>
      <c r="CX12" s="72">
        <f t="shared" si="6"/>
        <v>0</v>
      </c>
      <c r="CY12" s="72">
        <f t="shared" si="6"/>
        <v>0</v>
      </c>
      <c r="CZ12" s="72">
        <f t="shared" si="6"/>
        <v>0</v>
      </c>
    </row>
    <row r="13" spans="2:104" ht="29.65" customHeight="1" x14ac:dyDescent="0.3">
      <c r="B13" s="73">
        <v>1.5</v>
      </c>
      <c r="C13" s="74" t="str">
        <f>+VLOOKUP(B13,'[16]CADENA DE VALOR'!B:I,2,0)</f>
        <v>Suministro, Transporte e Instalación de Batería Litio 200 Ah a 25.6 Vdc con Ciclos 6000 a DoD hasta el 80%</v>
      </c>
      <c r="D13" s="68">
        <f>+'[16]CADENA DE VALOR'!I15</f>
        <v>2279692462.2340236</v>
      </c>
      <c r="E13" s="69">
        <f t="shared" si="8"/>
        <v>9</v>
      </c>
      <c r="F13" s="69">
        <f t="shared" si="7"/>
        <v>40</v>
      </c>
      <c r="G13" s="70">
        <f>+[16]Datos_Presupuesto!L250</f>
        <v>32</v>
      </c>
      <c r="H13" s="71" t="str">
        <f t="shared" si="0"/>
        <v>OK</v>
      </c>
      <c r="I13" s="72">
        <f t="shared" si="1"/>
        <v>0</v>
      </c>
      <c r="J13" s="72">
        <f t="shared" si="1"/>
        <v>0</v>
      </c>
      <c r="K13" s="72">
        <f t="shared" si="1"/>
        <v>0</v>
      </c>
      <c r="L13" s="72">
        <f t="shared" si="1"/>
        <v>0</v>
      </c>
      <c r="M13" s="72">
        <f t="shared" si="1"/>
        <v>0</v>
      </c>
      <c r="N13" s="72">
        <f t="shared" si="1"/>
        <v>0</v>
      </c>
      <c r="O13" s="72">
        <f t="shared" si="1"/>
        <v>0</v>
      </c>
      <c r="P13" s="72">
        <f t="shared" si="1"/>
        <v>0</v>
      </c>
      <c r="Q13" s="72">
        <f t="shared" si="1"/>
        <v>71240389.444813237</v>
      </c>
      <c r="R13" s="72">
        <f t="shared" si="1"/>
        <v>71240389.444813237</v>
      </c>
      <c r="S13" s="72">
        <f t="shared" si="1"/>
        <v>71240389.444813237</v>
      </c>
      <c r="T13" s="72">
        <f t="shared" si="1"/>
        <v>71240389.444813237</v>
      </c>
      <c r="U13" s="72">
        <f t="shared" si="1"/>
        <v>71240389.444813237</v>
      </c>
      <c r="V13" s="72">
        <f t="shared" si="1"/>
        <v>71240389.444813237</v>
      </c>
      <c r="W13" s="72">
        <f t="shared" si="1"/>
        <v>71240389.444813237</v>
      </c>
      <c r="X13" s="72">
        <f t="shared" si="1"/>
        <v>71240389.444813237</v>
      </c>
      <c r="Y13" s="72">
        <f t="shared" si="2"/>
        <v>71240389.444813237</v>
      </c>
      <c r="Z13" s="72">
        <f t="shared" si="2"/>
        <v>71240389.444813237</v>
      </c>
      <c r="AA13" s="72">
        <f t="shared" si="2"/>
        <v>71240389.444813237</v>
      </c>
      <c r="AB13" s="72">
        <f t="shared" si="2"/>
        <v>71240389.444813237</v>
      </c>
      <c r="AC13" s="72">
        <f t="shared" si="2"/>
        <v>71240389.444813237</v>
      </c>
      <c r="AD13" s="72">
        <f t="shared" si="2"/>
        <v>71240389.444813237</v>
      </c>
      <c r="AE13" s="72">
        <f t="shared" si="2"/>
        <v>71240389.444813237</v>
      </c>
      <c r="AF13" s="72">
        <f t="shared" si="2"/>
        <v>71240389.444813237</v>
      </c>
      <c r="AG13" s="72">
        <f t="shared" si="2"/>
        <v>71240389.444813237</v>
      </c>
      <c r="AH13" s="72">
        <f t="shared" si="2"/>
        <v>71240389.444813237</v>
      </c>
      <c r="AI13" s="72">
        <f t="shared" si="2"/>
        <v>71240389.444813237</v>
      </c>
      <c r="AJ13" s="72">
        <f t="shared" si="2"/>
        <v>71240389.444813237</v>
      </c>
      <c r="AK13" s="72">
        <f t="shared" si="2"/>
        <v>71240389.444813237</v>
      </c>
      <c r="AL13" s="72">
        <f t="shared" si="2"/>
        <v>71240389.444813237</v>
      </c>
      <c r="AM13" s="72">
        <f t="shared" si="2"/>
        <v>71240389.444813237</v>
      </c>
      <c r="AN13" s="72">
        <f t="shared" si="2"/>
        <v>71240389.444813237</v>
      </c>
      <c r="AO13" s="72">
        <f t="shared" si="3"/>
        <v>71240389.444813237</v>
      </c>
      <c r="AP13" s="72">
        <f t="shared" si="3"/>
        <v>71240389.444813237</v>
      </c>
      <c r="AQ13" s="72">
        <f t="shared" si="3"/>
        <v>71240389.444813237</v>
      </c>
      <c r="AR13" s="72">
        <f t="shared" si="3"/>
        <v>71240389.444813237</v>
      </c>
      <c r="AS13" s="72">
        <f t="shared" si="3"/>
        <v>71240389.444813237</v>
      </c>
      <c r="AT13" s="72">
        <f t="shared" si="3"/>
        <v>71240389.444813237</v>
      </c>
      <c r="AU13" s="72">
        <f t="shared" si="3"/>
        <v>71240389.444813237</v>
      </c>
      <c r="AV13" s="72">
        <f t="shared" si="3"/>
        <v>71240389.444813237</v>
      </c>
      <c r="AW13" s="72">
        <f t="shared" si="3"/>
        <v>0</v>
      </c>
      <c r="AX13" s="72">
        <f t="shared" si="3"/>
        <v>0</v>
      </c>
      <c r="AY13" s="72">
        <f t="shared" si="3"/>
        <v>0</v>
      </c>
      <c r="AZ13" s="72">
        <f t="shared" si="3"/>
        <v>0</v>
      </c>
      <c r="BA13" s="72">
        <f t="shared" si="3"/>
        <v>0</v>
      </c>
      <c r="BB13" s="72">
        <f t="shared" si="3"/>
        <v>0</v>
      </c>
      <c r="BC13" s="72">
        <f t="shared" si="3"/>
        <v>0</v>
      </c>
      <c r="BD13" s="72">
        <f t="shared" si="3"/>
        <v>0</v>
      </c>
      <c r="BE13" s="72">
        <f t="shared" si="4"/>
        <v>0</v>
      </c>
      <c r="BF13" s="72">
        <f t="shared" si="4"/>
        <v>0</v>
      </c>
      <c r="BG13" s="72">
        <f t="shared" si="4"/>
        <v>0</v>
      </c>
      <c r="BH13" s="72">
        <f t="shared" si="4"/>
        <v>0</v>
      </c>
      <c r="BI13" s="72">
        <f t="shared" si="4"/>
        <v>0</v>
      </c>
      <c r="BJ13" s="72">
        <f t="shared" si="4"/>
        <v>0</v>
      </c>
      <c r="BK13" s="72">
        <f t="shared" si="4"/>
        <v>0</v>
      </c>
      <c r="BL13" s="72">
        <f t="shared" si="4"/>
        <v>0</v>
      </c>
      <c r="BM13" s="72">
        <f t="shared" si="4"/>
        <v>0</v>
      </c>
      <c r="BN13" s="72">
        <f t="shared" si="4"/>
        <v>0</v>
      </c>
      <c r="BO13" s="72">
        <f t="shared" si="4"/>
        <v>0</v>
      </c>
      <c r="BP13" s="72">
        <f t="shared" si="4"/>
        <v>0</v>
      </c>
      <c r="BQ13" s="72">
        <f t="shared" si="4"/>
        <v>0</v>
      </c>
      <c r="BR13" s="72">
        <f t="shared" si="4"/>
        <v>0</v>
      </c>
      <c r="BS13" s="72">
        <f t="shared" si="4"/>
        <v>0</v>
      </c>
      <c r="BT13" s="72">
        <f t="shared" si="4"/>
        <v>0</v>
      </c>
      <c r="BU13" s="72">
        <f t="shared" si="5"/>
        <v>0</v>
      </c>
      <c r="BV13" s="72">
        <f t="shared" si="5"/>
        <v>0</v>
      </c>
      <c r="BW13" s="72">
        <f t="shared" si="5"/>
        <v>0</v>
      </c>
      <c r="BX13" s="72">
        <f t="shared" si="5"/>
        <v>0</v>
      </c>
      <c r="BY13" s="72">
        <f t="shared" si="5"/>
        <v>0</v>
      </c>
      <c r="BZ13" s="72">
        <f t="shared" si="5"/>
        <v>0</v>
      </c>
      <c r="CA13" s="72">
        <f t="shared" si="5"/>
        <v>0</v>
      </c>
      <c r="CB13" s="72">
        <f t="shared" si="5"/>
        <v>0</v>
      </c>
      <c r="CC13" s="72">
        <f t="shared" si="5"/>
        <v>0</v>
      </c>
      <c r="CD13" s="72">
        <f t="shared" si="5"/>
        <v>0</v>
      </c>
      <c r="CE13" s="72">
        <f t="shared" si="5"/>
        <v>0</v>
      </c>
      <c r="CF13" s="72">
        <f t="shared" si="5"/>
        <v>0</v>
      </c>
      <c r="CG13" s="72">
        <f t="shared" si="5"/>
        <v>0</v>
      </c>
      <c r="CH13" s="72">
        <f t="shared" si="5"/>
        <v>0</v>
      </c>
      <c r="CI13" s="72">
        <f t="shared" si="5"/>
        <v>0</v>
      </c>
      <c r="CJ13" s="72">
        <f t="shared" si="5"/>
        <v>0</v>
      </c>
      <c r="CK13" s="72">
        <f t="shared" si="6"/>
        <v>0</v>
      </c>
      <c r="CL13" s="72">
        <f t="shared" si="6"/>
        <v>0</v>
      </c>
      <c r="CM13" s="72">
        <f t="shared" si="6"/>
        <v>0</v>
      </c>
      <c r="CN13" s="72">
        <f t="shared" si="6"/>
        <v>0</v>
      </c>
      <c r="CO13" s="72">
        <f t="shared" si="6"/>
        <v>0</v>
      </c>
      <c r="CP13" s="72">
        <f t="shared" si="6"/>
        <v>0</v>
      </c>
      <c r="CQ13" s="72">
        <f t="shared" si="6"/>
        <v>0</v>
      </c>
      <c r="CR13" s="72">
        <f t="shared" si="6"/>
        <v>0</v>
      </c>
      <c r="CS13" s="72">
        <f t="shared" si="6"/>
        <v>0</v>
      </c>
      <c r="CT13" s="72">
        <f t="shared" si="6"/>
        <v>0</v>
      </c>
      <c r="CU13" s="72">
        <f t="shared" si="6"/>
        <v>0</v>
      </c>
      <c r="CV13" s="72">
        <f t="shared" si="6"/>
        <v>0</v>
      </c>
      <c r="CW13" s="72">
        <f t="shared" si="6"/>
        <v>0</v>
      </c>
      <c r="CX13" s="72">
        <f t="shared" si="6"/>
        <v>0</v>
      </c>
      <c r="CY13" s="72">
        <f t="shared" si="6"/>
        <v>0</v>
      </c>
      <c r="CZ13" s="72">
        <f t="shared" si="6"/>
        <v>0</v>
      </c>
    </row>
    <row r="14" spans="2:104" ht="28.5" customHeight="1" x14ac:dyDescent="0.3">
      <c r="B14" s="73">
        <v>1.6</v>
      </c>
      <c r="C14" s="74" t="str">
        <f>+VLOOKUP(B14,'[16]CADENA DE VALOR'!B:I,2,0)</f>
        <v>Suministro, Transporte e Instalación de Inversor de onda senoidal pura 24 Vdc a 2000 W con eficiencia superior al 91% de -15 a 60 °C</v>
      </c>
      <c r="D14" s="68">
        <f>+'[16]CADENA DE VALOR'!I16</f>
        <v>652531257.99020052</v>
      </c>
      <c r="E14" s="69">
        <f t="shared" si="8"/>
        <v>9</v>
      </c>
      <c r="F14" s="69">
        <f t="shared" si="7"/>
        <v>40</v>
      </c>
      <c r="G14" s="70">
        <f>+[16]Datos_Presupuesto!L251</f>
        <v>32</v>
      </c>
      <c r="H14" s="71">
        <f t="shared" si="0"/>
        <v>652531257.99020016</v>
      </c>
      <c r="I14" s="72">
        <f t="shared" si="1"/>
        <v>0</v>
      </c>
      <c r="J14" s="72">
        <f t="shared" si="1"/>
        <v>0</v>
      </c>
      <c r="K14" s="72">
        <f t="shared" si="1"/>
        <v>0</v>
      </c>
      <c r="L14" s="72">
        <f t="shared" si="1"/>
        <v>0</v>
      </c>
      <c r="M14" s="72">
        <f t="shared" si="1"/>
        <v>0</v>
      </c>
      <c r="N14" s="72">
        <f t="shared" si="1"/>
        <v>0</v>
      </c>
      <c r="O14" s="72">
        <f t="shared" si="1"/>
        <v>0</v>
      </c>
      <c r="P14" s="72">
        <f t="shared" si="1"/>
        <v>0</v>
      </c>
      <c r="Q14" s="72">
        <f t="shared" si="1"/>
        <v>20391601.812193766</v>
      </c>
      <c r="R14" s="72">
        <f t="shared" si="1"/>
        <v>20391601.812193766</v>
      </c>
      <c r="S14" s="72">
        <f t="shared" si="1"/>
        <v>20391601.812193766</v>
      </c>
      <c r="T14" s="72">
        <f t="shared" si="1"/>
        <v>20391601.812193766</v>
      </c>
      <c r="U14" s="72">
        <f t="shared" si="1"/>
        <v>20391601.812193766</v>
      </c>
      <c r="V14" s="72">
        <f t="shared" si="1"/>
        <v>20391601.812193766</v>
      </c>
      <c r="W14" s="72">
        <f t="shared" si="1"/>
        <v>20391601.812193766</v>
      </c>
      <c r="X14" s="72">
        <f t="shared" si="1"/>
        <v>20391601.812193766</v>
      </c>
      <c r="Y14" s="72">
        <f t="shared" si="2"/>
        <v>20391601.812193766</v>
      </c>
      <c r="Z14" s="72">
        <f t="shared" si="2"/>
        <v>20391601.812193766</v>
      </c>
      <c r="AA14" s="72">
        <f t="shared" si="2"/>
        <v>20391601.812193766</v>
      </c>
      <c r="AB14" s="72">
        <f t="shared" si="2"/>
        <v>20391601.812193766</v>
      </c>
      <c r="AC14" s="72">
        <f t="shared" si="2"/>
        <v>20391601.812193766</v>
      </c>
      <c r="AD14" s="72">
        <f t="shared" si="2"/>
        <v>20391601.812193766</v>
      </c>
      <c r="AE14" s="72">
        <f t="shared" si="2"/>
        <v>20391601.812193766</v>
      </c>
      <c r="AF14" s="72">
        <f t="shared" si="2"/>
        <v>20391601.812193766</v>
      </c>
      <c r="AG14" s="72">
        <f t="shared" si="2"/>
        <v>20391601.812193766</v>
      </c>
      <c r="AH14" s="72">
        <f t="shared" si="2"/>
        <v>20391601.812193766</v>
      </c>
      <c r="AI14" s="72">
        <f t="shared" si="2"/>
        <v>20391601.812193766</v>
      </c>
      <c r="AJ14" s="72">
        <f t="shared" si="2"/>
        <v>20391601.812193766</v>
      </c>
      <c r="AK14" s="72">
        <f t="shared" si="2"/>
        <v>20391601.812193766</v>
      </c>
      <c r="AL14" s="72">
        <f t="shared" si="2"/>
        <v>20391601.812193766</v>
      </c>
      <c r="AM14" s="72">
        <f t="shared" si="2"/>
        <v>20391601.812193766</v>
      </c>
      <c r="AN14" s="72">
        <f t="shared" si="2"/>
        <v>20391601.812193766</v>
      </c>
      <c r="AO14" s="72">
        <f t="shared" si="3"/>
        <v>20391601.812193766</v>
      </c>
      <c r="AP14" s="72">
        <f t="shared" si="3"/>
        <v>20391601.812193766</v>
      </c>
      <c r="AQ14" s="72">
        <f t="shared" si="3"/>
        <v>20391601.812193766</v>
      </c>
      <c r="AR14" s="72">
        <f t="shared" si="3"/>
        <v>20391601.812193766</v>
      </c>
      <c r="AS14" s="72">
        <f t="shared" si="3"/>
        <v>20391601.812193766</v>
      </c>
      <c r="AT14" s="72">
        <f t="shared" si="3"/>
        <v>20391601.812193766</v>
      </c>
      <c r="AU14" s="72">
        <f t="shared" si="3"/>
        <v>20391601.812193766</v>
      </c>
      <c r="AV14" s="72">
        <f t="shared" si="3"/>
        <v>20391601.812193766</v>
      </c>
      <c r="AW14" s="72">
        <f t="shared" si="3"/>
        <v>0</v>
      </c>
      <c r="AX14" s="72">
        <f t="shared" si="3"/>
        <v>0</v>
      </c>
      <c r="AY14" s="72">
        <f t="shared" si="3"/>
        <v>0</v>
      </c>
      <c r="AZ14" s="72">
        <f t="shared" si="3"/>
        <v>0</v>
      </c>
      <c r="BA14" s="72">
        <f t="shared" si="3"/>
        <v>0</v>
      </c>
      <c r="BB14" s="72">
        <f t="shared" si="3"/>
        <v>0</v>
      </c>
      <c r="BC14" s="72">
        <f t="shared" si="3"/>
        <v>0</v>
      </c>
      <c r="BD14" s="72">
        <f t="shared" si="3"/>
        <v>0</v>
      </c>
      <c r="BE14" s="72">
        <f t="shared" si="4"/>
        <v>0</v>
      </c>
      <c r="BF14" s="72">
        <f t="shared" si="4"/>
        <v>0</v>
      </c>
      <c r="BG14" s="72">
        <f t="shared" si="4"/>
        <v>0</v>
      </c>
      <c r="BH14" s="72">
        <f t="shared" si="4"/>
        <v>0</v>
      </c>
      <c r="BI14" s="72">
        <f t="shared" si="4"/>
        <v>0</v>
      </c>
      <c r="BJ14" s="72">
        <f t="shared" si="4"/>
        <v>0</v>
      </c>
      <c r="BK14" s="72">
        <f t="shared" si="4"/>
        <v>0</v>
      </c>
      <c r="BL14" s="72">
        <f t="shared" si="4"/>
        <v>0</v>
      </c>
      <c r="BM14" s="72">
        <f t="shared" si="4"/>
        <v>0</v>
      </c>
      <c r="BN14" s="72">
        <f t="shared" si="4"/>
        <v>0</v>
      </c>
      <c r="BO14" s="72">
        <f t="shared" si="4"/>
        <v>0</v>
      </c>
      <c r="BP14" s="72">
        <f t="shared" si="4"/>
        <v>0</v>
      </c>
      <c r="BQ14" s="72">
        <f t="shared" si="4"/>
        <v>0</v>
      </c>
      <c r="BR14" s="72">
        <f t="shared" si="4"/>
        <v>0</v>
      </c>
      <c r="BS14" s="72">
        <f t="shared" si="4"/>
        <v>0</v>
      </c>
      <c r="BT14" s="72">
        <f t="shared" si="4"/>
        <v>0</v>
      </c>
      <c r="BU14" s="72">
        <f t="shared" si="5"/>
        <v>0</v>
      </c>
      <c r="BV14" s="72">
        <f t="shared" si="5"/>
        <v>0</v>
      </c>
      <c r="BW14" s="72">
        <f t="shared" si="5"/>
        <v>0</v>
      </c>
      <c r="BX14" s="72">
        <f t="shared" si="5"/>
        <v>0</v>
      </c>
      <c r="BY14" s="72">
        <f t="shared" si="5"/>
        <v>0</v>
      </c>
      <c r="BZ14" s="72">
        <f t="shared" si="5"/>
        <v>0</v>
      </c>
      <c r="CA14" s="72">
        <f t="shared" si="5"/>
        <v>0</v>
      </c>
      <c r="CB14" s="72">
        <f t="shared" si="5"/>
        <v>0</v>
      </c>
      <c r="CC14" s="72">
        <f t="shared" si="5"/>
        <v>0</v>
      </c>
      <c r="CD14" s="72">
        <f t="shared" si="5"/>
        <v>0</v>
      </c>
      <c r="CE14" s="72">
        <f t="shared" si="5"/>
        <v>0</v>
      </c>
      <c r="CF14" s="72">
        <f t="shared" si="5"/>
        <v>0</v>
      </c>
      <c r="CG14" s="72">
        <f t="shared" si="5"/>
        <v>0</v>
      </c>
      <c r="CH14" s="72">
        <f t="shared" si="5"/>
        <v>0</v>
      </c>
      <c r="CI14" s="72">
        <f t="shared" si="5"/>
        <v>0</v>
      </c>
      <c r="CJ14" s="72">
        <f t="shared" si="5"/>
        <v>0</v>
      </c>
      <c r="CK14" s="72">
        <f t="shared" si="6"/>
        <v>0</v>
      </c>
      <c r="CL14" s="72">
        <f t="shared" si="6"/>
        <v>0</v>
      </c>
      <c r="CM14" s="72">
        <f t="shared" si="6"/>
        <v>0</v>
      </c>
      <c r="CN14" s="72">
        <f t="shared" si="6"/>
        <v>0</v>
      </c>
      <c r="CO14" s="72">
        <f t="shared" si="6"/>
        <v>0</v>
      </c>
      <c r="CP14" s="72">
        <f t="shared" si="6"/>
        <v>0</v>
      </c>
      <c r="CQ14" s="72">
        <f t="shared" si="6"/>
        <v>0</v>
      </c>
      <c r="CR14" s="72">
        <f t="shared" si="6"/>
        <v>0</v>
      </c>
      <c r="CS14" s="72">
        <f t="shared" si="6"/>
        <v>0</v>
      </c>
      <c r="CT14" s="72">
        <f t="shared" si="6"/>
        <v>0</v>
      </c>
      <c r="CU14" s="72">
        <f t="shared" si="6"/>
        <v>0</v>
      </c>
      <c r="CV14" s="72">
        <f t="shared" si="6"/>
        <v>0</v>
      </c>
      <c r="CW14" s="72">
        <f t="shared" si="6"/>
        <v>0</v>
      </c>
      <c r="CX14" s="72">
        <f t="shared" si="6"/>
        <v>0</v>
      </c>
      <c r="CY14" s="72">
        <f t="shared" si="6"/>
        <v>0</v>
      </c>
      <c r="CZ14" s="72">
        <f t="shared" si="6"/>
        <v>0</v>
      </c>
    </row>
    <row r="15" spans="2:104" ht="48.4" customHeight="1" x14ac:dyDescent="0.3">
      <c r="B15" s="73">
        <v>1.7</v>
      </c>
      <c r="C15" s="74" t="str">
        <f>+VLOOKUP(B15,'[16]CADENA DE VALOR'!B:I,2,0)</f>
        <v>Suministro, transporte e Instalación de Gabinete para equipos de 84x60x46cm, lamina galvanizada, calibre numero 18, pintura electrostática, Incluye la Excavación de zanja para acometida principal en zona verde de 20X60cm</v>
      </c>
      <c r="D15" s="68">
        <f>+'[16]CADENA DE VALOR'!I17</f>
        <v>1000120675.8820432</v>
      </c>
      <c r="E15" s="69">
        <f t="shared" si="8"/>
        <v>9</v>
      </c>
      <c r="F15" s="69">
        <f t="shared" si="7"/>
        <v>40</v>
      </c>
      <c r="G15" s="70">
        <f>+[16]Datos_Presupuesto!L252</f>
        <v>32</v>
      </c>
      <c r="H15" s="71" t="str">
        <f t="shared" si="0"/>
        <v>OK</v>
      </c>
      <c r="I15" s="72">
        <f t="shared" si="1"/>
        <v>0</v>
      </c>
      <c r="J15" s="72">
        <f t="shared" si="1"/>
        <v>0</v>
      </c>
      <c r="K15" s="72">
        <f t="shared" si="1"/>
        <v>0</v>
      </c>
      <c r="L15" s="72">
        <f t="shared" si="1"/>
        <v>0</v>
      </c>
      <c r="M15" s="72">
        <f t="shared" si="1"/>
        <v>0</v>
      </c>
      <c r="N15" s="72">
        <f t="shared" si="1"/>
        <v>0</v>
      </c>
      <c r="O15" s="72">
        <f t="shared" si="1"/>
        <v>0</v>
      </c>
      <c r="P15" s="72">
        <f t="shared" si="1"/>
        <v>0</v>
      </c>
      <c r="Q15" s="72">
        <f t="shared" si="1"/>
        <v>31253771.121313851</v>
      </c>
      <c r="R15" s="72">
        <f t="shared" si="1"/>
        <v>31253771.121313851</v>
      </c>
      <c r="S15" s="72">
        <f t="shared" si="1"/>
        <v>31253771.121313851</v>
      </c>
      <c r="T15" s="72">
        <f t="shared" si="1"/>
        <v>31253771.121313851</v>
      </c>
      <c r="U15" s="72">
        <f t="shared" si="1"/>
        <v>31253771.121313851</v>
      </c>
      <c r="V15" s="72">
        <f t="shared" si="1"/>
        <v>31253771.121313851</v>
      </c>
      <c r="W15" s="72">
        <f t="shared" si="1"/>
        <v>31253771.121313851</v>
      </c>
      <c r="X15" s="72">
        <f t="shared" si="1"/>
        <v>31253771.121313851</v>
      </c>
      <c r="Y15" s="72">
        <f t="shared" si="2"/>
        <v>31253771.121313851</v>
      </c>
      <c r="Z15" s="72">
        <f t="shared" si="2"/>
        <v>31253771.121313851</v>
      </c>
      <c r="AA15" s="72">
        <f t="shared" si="2"/>
        <v>31253771.121313851</v>
      </c>
      <c r="AB15" s="72">
        <f t="shared" si="2"/>
        <v>31253771.121313851</v>
      </c>
      <c r="AC15" s="72">
        <f t="shared" si="2"/>
        <v>31253771.121313851</v>
      </c>
      <c r="AD15" s="72">
        <f t="shared" si="2"/>
        <v>31253771.121313851</v>
      </c>
      <c r="AE15" s="72">
        <f t="shared" si="2"/>
        <v>31253771.121313851</v>
      </c>
      <c r="AF15" s="72">
        <f t="shared" si="2"/>
        <v>31253771.121313851</v>
      </c>
      <c r="AG15" s="72">
        <f t="shared" si="2"/>
        <v>31253771.121313851</v>
      </c>
      <c r="AH15" s="72">
        <f t="shared" si="2"/>
        <v>31253771.121313851</v>
      </c>
      <c r="AI15" s="72">
        <f t="shared" si="2"/>
        <v>31253771.121313851</v>
      </c>
      <c r="AJ15" s="72">
        <f t="shared" si="2"/>
        <v>31253771.121313851</v>
      </c>
      <c r="AK15" s="72">
        <f t="shared" si="2"/>
        <v>31253771.121313851</v>
      </c>
      <c r="AL15" s="72">
        <f t="shared" si="2"/>
        <v>31253771.121313851</v>
      </c>
      <c r="AM15" s="72">
        <f t="shared" si="2"/>
        <v>31253771.121313851</v>
      </c>
      <c r="AN15" s="72">
        <f t="shared" si="2"/>
        <v>31253771.121313851</v>
      </c>
      <c r="AO15" s="72">
        <f t="shared" si="3"/>
        <v>31253771.121313851</v>
      </c>
      <c r="AP15" s="72">
        <f t="shared" si="3"/>
        <v>31253771.121313851</v>
      </c>
      <c r="AQ15" s="72">
        <f t="shared" si="3"/>
        <v>31253771.121313851</v>
      </c>
      <c r="AR15" s="72">
        <f t="shared" si="3"/>
        <v>31253771.121313851</v>
      </c>
      <c r="AS15" s="72">
        <f t="shared" si="3"/>
        <v>31253771.121313851</v>
      </c>
      <c r="AT15" s="72">
        <f t="shared" si="3"/>
        <v>31253771.121313851</v>
      </c>
      <c r="AU15" s="72">
        <f t="shared" si="3"/>
        <v>31253771.121313851</v>
      </c>
      <c r="AV15" s="72">
        <f t="shared" si="3"/>
        <v>31253771.121313851</v>
      </c>
      <c r="AW15" s="72">
        <f t="shared" si="3"/>
        <v>0</v>
      </c>
      <c r="AX15" s="72">
        <f t="shared" si="3"/>
        <v>0</v>
      </c>
      <c r="AY15" s="72">
        <f t="shared" si="3"/>
        <v>0</v>
      </c>
      <c r="AZ15" s="72">
        <f t="shared" si="3"/>
        <v>0</v>
      </c>
      <c r="BA15" s="72">
        <f t="shared" si="3"/>
        <v>0</v>
      </c>
      <c r="BB15" s="72">
        <f t="shared" si="3"/>
        <v>0</v>
      </c>
      <c r="BC15" s="72">
        <f t="shared" si="3"/>
        <v>0</v>
      </c>
      <c r="BD15" s="72">
        <f t="shared" si="3"/>
        <v>0</v>
      </c>
      <c r="BE15" s="72">
        <f t="shared" si="4"/>
        <v>0</v>
      </c>
      <c r="BF15" s="72">
        <f t="shared" si="4"/>
        <v>0</v>
      </c>
      <c r="BG15" s="72">
        <f t="shared" si="4"/>
        <v>0</v>
      </c>
      <c r="BH15" s="72">
        <f t="shared" si="4"/>
        <v>0</v>
      </c>
      <c r="BI15" s="72">
        <f t="shared" si="4"/>
        <v>0</v>
      </c>
      <c r="BJ15" s="72">
        <f t="shared" si="4"/>
        <v>0</v>
      </c>
      <c r="BK15" s="72">
        <f t="shared" si="4"/>
        <v>0</v>
      </c>
      <c r="BL15" s="72">
        <f t="shared" si="4"/>
        <v>0</v>
      </c>
      <c r="BM15" s="72">
        <f t="shared" si="4"/>
        <v>0</v>
      </c>
      <c r="BN15" s="72">
        <f t="shared" si="4"/>
        <v>0</v>
      </c>
      <c r="BO15" s="72">
        <f t="shared" si="4"/>
        <v>0</v>
      </c>
      <c r="BP15" s="72">
        <f t="shared" si="4"/>
        <v>0</v>
      </c>
      <c r="BQ15" s="72">
        <f t="shared" si="4"/>
        <v>0</v>
      </c>
      <c r="BR15" s="72">
        <f t="shared" si="4"/>
        <v>0</v>
      </c>
      <c r="BS15" s="72">
        <f t="shared" si="4"/>
        <v>0</v>
      </c>
      <c r="BT15" s="72">
        <f t="shared" si="4"/>
        <v>0</v>
      </c>
      <c r="BU15" s="72">
        <f t="shared" si="5"/>
        <v>0</v>
      </c>
      <c r="BV15" s="72">
        <f t="shared" si="5"/>
        <v>0</v>
      </c>
      <c r="BW15" s="72">
        <f t="shared" si="5"/>
        <v>0</v>
      </c>
      <c r="BX15" s="72">
        <f t="shared" si="5"/>
        <v>0</v>
      </c>
      <c r="BY15" s="72">
        <f t="shared" si="5"/>
        <v>0</v>
      </c>
      <c r="BZ15" s="72">
        <f t="shared" si="5"/>
        <v>0</v>
      </c>
      <c r="CA15" s="72">
        <f t="shared" si="5"/>
        <v>0</v>
      </c>
      <c r="CB15" s="72">
        <f t="shared" si="5"/>
        <v>0</v>
      </c>
      <c r="CC15" s="72">
        <f t="shared" si="5"/>
        <v>0</v>
      </c>
      <c r="CD15" s="72">
        <f t="shared" si="5"/>
        <v>0</v>
      </c>
      <c r="CE15" s="72">
        <f t="shared" si="5"/>
        <v>0</v>
      </c>
      <c r="CF15" s="72">
        <f t="shared" si="5"/>
        <v>0</v>
      </c>
      <c r="CG15" s="72">
        <f t="shared" si="5"/>
        <v>0</v>
      </c>
      <c r="CH15" s="72">
        <f t="shared" si="5"/>
        <v>0</v>
      </c>
      <c r="CI15" s="72">
        <f t="shared" si="5"/>
        <v>0</v>
      </c>
      <c r="CJ15" s="72">
        <f t="shared" si="5"/>
        <v>0</v>
      </c>
      <c r="CK15" s="72">
        <f t="shared" si="6"/>
        <v>0</v>
      </c>
      <c r="CL15" s="72">
        <f t="shared" si="6"/>
        <v>0</v>
      </c>
      <c r="CM15" s="72">
        <f t="shared" si="6"/>
        <v>0</v>
      </c>
      <c r="CN15" s="72">
        <f t="shared" si="6"/>
        <v>0</v>
      </c>
      <c r="CO15" s="72">
        <f t="shared" si="6"/>
        <v>0</v>
      </c>
      <c r="CP15" s="72">
        <f t="shared" si="6"/>
        <v>0</v>
      </c>
      <c r="CQ15" s="72">
        <f t="shared" si="6"/>
        <v>0</v>
      </c>
      <c r="CR15" s="72">
        <f t="shared" si="6"/>
        <v>0</v>
      </c>
      <c r="CS15" s="72">
        <f t="shared" si="6"/>
        <v>0</v>
      </c>
      <c r="CT15" s="72">
        <f t="shared" si="6"/>
        <v>0</v>
      </c>
      <c r="CU15" s="72">
        <f t="shared" si="6"/>
        <v>0</v>
      </c>
      <c r="CV15" s="72">
        <f t="shared" si="6"/>
        <v>0</v>
      </c>
      <c r="CW15" s="72">
        <f t="shared" si="6"/>
        <v>0</v>
      </c>
      <c r="CX15" s="72">
        <f t="shared" si="6"/>
        <v>0</v>
      </c>
      <c r="CY15" s="72">
        <f t="shared" si="6"/>
        <v>0</v>
      </c>
      <c r="CZ15" s="72">
        <f t="shared" si="6"/>
        <v>0</v>
      </c>
    </row>
    <row r="16" spans="2:104" ht="40.75" customHeight="1" x14ac:dyDescent="0.3">
      <c r="B16" s="73">
        <v>2.1</v>
      </c>
      <c r="C16" s="74" t="str">
        <f>+VLOOKUP(B16,'[16]CADENA DE VALOR'!B:I,2,0)</f>
        <v>Medidor prepago monofásico con sistema de gestión de recaudo con comunicación off line, Alambrado tipo riel DIN 120V-220V 5A (80A) (Unidad de Control de Medición+ Control de interface de usuario)</v>
      </c>
      <c r="D16" s="68">
        <f>+'[16]CADENA DE VALOR'!I21</f>
        <v>581943695.27983427</v>
      </c>
      <c r="E16" s="69">
        <f t="shared" si="8"/>
        <v>9</v>
      </c>
      <c r="F16" s="69">
        <f t="shared" si="7"/>
        <v>40</v>
      </c>
      <c r="G16" s="70">
        <f>+[16]Datos_Presupuesto!L253</f>
        <v>32</v>
      </c>
      <c r="H16" s="71">
        <f t="shared" si="0"/>
        <v>581943695.27983463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0</v>
      </c>
      <c r="M16" s="72">
        <f t="shared" si="1"/>
        <v>0</v>
      </c>
      <c r="N16" s="72">
        <f t="shared" si="1"/>
        <v>0</v>
      </c>
      <c r="O16" s="72">
        <f t="shared" si="1"/>
        <v>0</v>
      </c>
      <c r="P16" s="72">
        <f t="shared" si="1"/>
        <v>0</v>
      </c>
      <c r="Q16" s="72">
        <f t="shared" si="1"/>
        <v>18185740.477494821</v>
      </c>
      <c r="R16" s="72">
        <f t="shared" si="1"/>
        <v>18185740.477494821</v>
      </c>
      <c r="S16" s="72">
        <f t="shared" si="1"/>
        <v>18185740.477494821</v>
      </c>
      <c r="T16" s="72">
        <f t="shared" si="1"/>
        <v>18185740.477494821</v>
      </c>
      <c r="U16" s="72">
        <f t="shared" si="1"/>
        <v>18185740.477494821</v>
      </c>
      <c r="V16" s="72">
        <f t="shared" si="1"/>
        <v>18185740.477494821</v>
      </c>
      <c r="W16" s="72">
        <f t="shared" si="1"/>
        <v>18185740.477494821</v>
      </c>
      <c r="X16" s="72">
        <f t="shared" si="1"/>
        <v>18185740.477494821</v>
      </c>
      <c r="Y16" s="72">
        <f t="shared" si="2"/>
        <v>18185740.477494821</v>
      </c>
      <c r="Z16" s="72">
        <f t="shared" si="2"/>
        <v>18185740.477494821</v>
      </c>
      <c r="AA16" s="72">
        <f t="shared" si="2"/>
        <v>18185740.477494821</v>
      </c>
      <c r="AB16" s="72">
        <f t="shared" si="2"/>
        <v>18185740.477494821</v>
      </c>
      <c r="AC16" s="72">
        <f t="shared" si="2"/>
        <v>18185740.477494821</v>
      </c>
      <c r="AD16" s="72">
        <f t="shared" si="2"/>
        <v>18185740.477494821</v>
      </c>
      <c r="AE16" s="72">
        <f t="shared" si="2"/>
        <v>18185740.477494821</v>
      </c>
      <c r="AF16" s="72">
        <f t="shared" si="2"/>
        <v>18185740.477494821</v>
      </c>
      <c r="AG16" s="72">
        <f t="shared" si="2"/>
        <v>18185740.477494821</v>
      </c>
      <c r="AH16" s="72">
        <f t="shared" si="2"/>
        <v>18185740.477494821</v>
      </c>
      <c r="AI16" s="72">
        <f t="shared" si="2"/>
        <v>18185740.477494821</v>
      </c>
      <c r="AJ16" s="72">
        <f t="shared" si="2"/>
        <v>18185740.477494821</v>
      </c>
      <c r="AK16" s="72">
        <f t="shared" si="2"/>
        <v>18185740.477494821</v>
      </c>
      <c r="AL16" s="72">
        <f t="shared" si="2"/>
        <v>18185740.477494821</v>
      </c>
      <c r="AM16" s="72">
        <f t="shared" si="2"/>
        <v>18185740.477494821</v>
      </c>
      <c r="AN16" s="72">
        <f t="shared" si="2"/>
        <v>18185740.477494821</v>
      </c>
      <c r="AO16" s="72">
        <f t="shared" si="3"/>
        <v>18185740.477494821</v>
      </c>
      <c r="AP16" s="72">
        <f t="shared" si="3"/>
        <v>18185740.477494821</v>
      </c>
      <c r="AQ16" s="72">
        <f t="shared" si="3"/>
        <v>18185740.477494821</v>
      </c>
      <c r="AR16" s="72">
        <f t="shared" si="3"/>
        <v>18185740.477494821</v>
      </c>
      <c r="AS16" s="72">
        <f t="shared" si="3"/>
        <v>18185740.477494821</v>
      </c>
      <c r="AT16" s="72">
        <f t="shared" si="3"/>
        <v>18185740.477494821</v>
      </c>
      <c r="AU16" s="72">
        <f t="shared" si="3"/>
        <v>18185740.477494821</v>
      </c>
      <c r="AV16" s="72">
        <f t="shared" si="3"/>
        <v>18185740.477494821</v>
      </c>
      <c r="AW16" s="72">
        <f t="shared" si="3"/>
        <v>0</v>
      </c>
      <c r="AX16" s="72">
        <f t="shared" si="3"/>
        <v>0</v>
      </c>
      <c r="AY16" s="72">
        <f t="shared" si="3"/>
        <v>0</v>
      </c>
      <c r="AZ16" s="72">
        <f t="shared" si="3"/>
        <v>0</v>
      </c>
      <c r="BA16" s="72">
        <f t="shared" si="3"/>
        <v>0</v>
      </c>
      <c r="BB16" s="72">
        <f t="shared" si="3"/>
        <v>0</v>
      </c>
      <c r="BC16" s="72">
        <f t="shared" si="3"/>
        <v>0</v>
      </c>
      <c r="BD16" s="72">
        <f t="shared" si="3"/>
        <v>0</v>
      </c>
      <c r="BE16" s="72">
        <f t="shared" si="4"/>
        <v>0</v>
      </c>
      <c r="BF16" s="72">
        <f t="shared" si="4"/>
        <v>0</v>
      </c>
      <c r="BG16" s="72">
        <f t="shared" si="4"/>
        <v>0</v>
      </c>
      <c r="BH16" s="72">
        <f t="shared" si="4"/>
        <v>0</v>
      </c>
      <c r="BI16" s="72">
        <f t="shared" si="4"/>
        <v>0</v>
      </c>
      <c r="BJ16" s="72">
        <f t="shared" si="4"/>
        <v>0</v>
      </c>
      <c r="BK16" s="72">
        <f t="shared" si="4"/>
        <v>0</v>
      </c>
      <c r="BL16" s="72">
        <f t="shared" si="4"/>
        <v>0</v>
      </c>
      <c r="BM16" s="72">
        <f t="shared" si="4"/>
        <v>0</v>
      </c>
      <c r="BN16" s="72">
        <f t="shared" si="4"/>
        <v>0</v>
      </c>
      <c r="BO16" s="72">
        <f t="shared" si="4"/>
        <v>0</v>
      </c>
      <c r="BP16" s="72">
        <f t="shared" si="4"/>
        <v>0</v>
      </c>
      <c r="BQ16" s="72">
        <f t="shared" si="4"/>
        <v>0</v>
      </c>
      <c r="BR16" s="72">
        <f t="shared" si="4"/>
        <v>0</v>
      </c>
      <c r="BS16" s="72">
        <f t="shared" si="4"/>
        <v>0</v>
      </c>
      <c r="BT16" s="72">
        <f t="shared" si="4"/>
        <v>0</v>
      </c>
      <c r="BU16" s="72">
        <f t="shared" si="5"/>
        <v>0</v>
      </c>
      <c r="BV16" s="72">
        <f t="shared" si="5"/>
        <v>0</v>
      </c>
      <c r="BW16" s="72">
        <f t="shared" si="5"/>
        <v>0</v>
      </c>
      <c r="BX16" s="72">
        <f t="shared" si="5"/>
        <v>0</v>
      </c>
      <c r="BY16" s="72">
        <f t="shared" si="5"/>
        <v>0</v>
      </c>
      <c r="BZ16" s="72">
        <f t="shared" si="5"/>
        <v>0</v>
      </c>
      <c r="CA16" s="72">
        <f t="shared" si="5"/>
        <v>0</v>
      </c>
      <c r="CB16" s="72">
        <f t="shared" si="5"/>
        <v>0</v>
      </c>
      <c r="CC16" s="72">
        <f t="shared" si="5"/>
        <v>0</v>
      </c>
      <c r="CD16" s="72">
        <f t="shared" si="5"/>
        <v>0</v>
      </c>
      <c r="CE16" s="72">
        <f t="shared" si="5"/>
        <v>0</v>
      </c>
      <c r="CF16" s="72">
        <f t="shared" si="5"/>
        <v>0</v>
      </c>
      <c r="CG16" s="72">
        <f t="shared" si="5"/>
        <v>0</v>
      </c>
      <c r="CH16" s="72">
        <f t="shared" si="5"/>
        <v>0</v>
      </c>
      <c r="CI16" s="72">
        <f t="shared" si="5"/>
        <v>0</v>
      </c>
      <c r="CJ16" s="72">
        <f t="shared" si="5"/>
        <v>0</v>
      </c>
      <c r="CK16" s="72">
        <f t="shared" si="6"/>
        <v>0</v>
      </c>
      <c r="CL16" s="72">
        <f t="shared" si="6"/>
        <v>0</v>
      </c>
      <c r="CM16" s="72">
        <f t="shared" si="6"/>
        <v>0</v>
      </c>
      <c r="CN16" s="72">
        <f t="shared" si="6"/>
        <v>0</v>
      </c>
      <c r="CO16" s="72">
        <f t="shared" si="6"/>
        <v>0</v>
      </c>
      <c r="CP16" s="72">
        <f t="shared" si="6"/>
        <v>0</v>
      </c>
      <c r="CQ16" s="72">
        <f t="shared" si="6"/>
        <v>0</v>
      </c>
      <c r="CR16" s="72">
        <f t="shared" si="6"/>
        <v>0</v>
      </c>
      <c r="CS16" s="72">
        <f t="shared" si="6"/>
        <v>0</v>
      </c>
      <c r="CT16" s="72">
        <f t="shared" si="6"/>
        <v>0</v>
      </c>
      <c r="CU16" s="72">
        <f t="shared" si="6"/>
        <v>0</v>
      </c>
      <c r="CV16" s="72">
        <f t="shared" si="6"/>
        <v>0</v>
      </c>
      <c r="CW16" s="72">
        <f t="shared" si="6"/>
        <v>0</v>
      </c>
      <c r="CX16" s="72">
        <f t="shared" si="6"/>
        <v>0</v>
      </c>
      <c r="CY16" s="72">
        <f t="shared" si="6"/>
        <v>0</v>
      </c>
      <c r="CZ16" s="72">
        <f t="shared" si="6"/>
        <v>0</v>
      </c>
    </row>
    <row r="17" spans="2:104" ht="16.75" customHeight="1" x14ac:dyDescent="0.3">
      <c r="B17" s="73">
        <v>2.2000000000000002</v>
      </c>
      <c r="C17" s="74" t="str">
        <f>+VLOOKUP(B17,'[16]CADENA DE VALOR'!B:I,2,0)</f>
        <v xml:space="preserve">Sistema de puesta a tierra  con varilla de cobre 2,4m x 5/8" tratamiento de suelos </v>
      </c>
      <c r="D17" s="68">
        <f>+'[16]CADENA DE VALOR'!I18</f>
        <v>335798892.84188575</v>
      </c>
      <c r="E17" s="69">
        <f t="shared" si="8"/>
        <v>9</v>
      </c>
      <c r="F17" s="69">
        <f t="shared" si="7"/>
        <v>40</v>
      </c>
      <c r="G17" s="70">
        <f>+[16]Datos_Presupuesto!L254</f>
        <v>32</v>
      </c>
      <c r="H17" s="71" t="str">
        <f t="shared" si="0"/>
        <v>OK</v>
      </c>
      <c r="I17" s="72">
        <f t="shared" si="1"/>
        <v>0</v>
      </c>
      <c r="J17" s="72">
        <f t="shared" si="1"/>
        <v>0</v>
      </c>
      <c r="K17" s="72">
        <f t="shared" si="1"/>
        <v>0</v>
      </c>
      <c r="L17" s="72">
        <f t="shared" si="1"/>
        <v>0</v>
      </c>
      <c r="M17" s="72">
        <f t="shared" si="1"/>
        <v>0</v>
      </c>
      <c r="N17" s="72">
        <f t="shared" si="1"/>
        <v>0</v>
      </c>
      <c r="O17" s="72">
        <f t="shared" si="1"/>
        <v>0</v>
      </c>
      <c r="P17" s="72">
        <f t="shared" si="1"/>
        <v>0</v>
      </c>
      <c r="Q17" s="72">
        <f t="shared" si="1"/>
        <v>10493715.40130893</v>
      </c>
      <c r="R17" s="72">
        <f t="shared" si="1"/>
        <v>10493715.40130893</v>
      </c>
      <c r="S17" s="72">
        <f t="shared" si="1"/>
        <v>10493715.40130893</v>
      </c>
      <c r="T17" s="72">
        <f t="shared" si="1"/>
        <v>10493715.40130893</v>
      </c>
      <c r="U17" s="72">
        <f t="shared" si="1"/>
        <v>10493715.40130893</v>
      </c>
      <c r="V17" s="72">
        <f t="shared" si="1"/>
        <v>10493715.40130893</v>
      </c>
      <c r="W17" s="72">
        <f t="shared" si="1"/>
        <v>10493715.40130893</v>
      </c>
      <c r="X17" s="72">
        <f t="shared" si="1"/>
        <v>10493715.40130893</v>
      </c>
      <c r="Y17" s="72">
        <f t="shared" si="2"/>
        <v>10493715.40130893</v>
      </c>
      <c r="Z17" s="72">
        <f t="shared" si="2"/>
        <v>10493715.40130893</v>
      </c>
      <c r="AA17" s="72">
        <f t="shared" si="2"/>
        <v>10493715.40130893</v>
      </c>
      <c r="AB17" s="72">
        <f t="shared" si="2"/>
        <v>10493715.40130893</v>
      </c>
      <c r="AC17" s="72">
        <f t="shared" si="2"/>
        <v>10493715.40130893</v>
      </c>
      <c r="AD17" s="72">
        <f t="shared" si="2"/>
        <v>10493715.40130893</v>
      </c>
      <c r="AE17" s="72">
        <f t="shared" si="2"/>
        <v>10493715.40130893</v>
      </c>
      <c r="AF17" s="72">
        <f t="shared" si="2"/>
        <v>10493715.40130893</v>
      </c>
      <c r="AG17" s="72">
        <f t="shared" si="2"/>
        <v>10493715.40130893</v>
      </c>
      <c r="AH17" s="72">
        <f t="shared" si="2"/>
        <v>10493715.40130893</v>
      </c>
      <c r="AI17" s="72">
        <f t="shared" si="2"/>
        <v>10493715.40130893</v>
      </c>
      <c r="AJ17" s="72">
        <f t="shared" si="2"/>
        <v>10493715.40130893</v>
      </c>
      <c r="AK17" s="72">
        <f t="shared" si="2"/>
        <v>10493715.40130893</v>
      </c>
      <c r="AL17" s="72">
        <f t="shared" si="2"/>
        <v>10493715.40130893</v>
      </c>
      <c r="AM17" s="72">
        <f t="shared" si="2"/>
        <v>10493715.40130893</v>
      </c>
      <c r="AN17" s="72">
        <f t="shared" si="2"/>
        <v>10493715.40130893</v>
      </c>
      <c r="AO17" s="72">
        <f t="shared" si="3"/>
        <v>10493715.40130893</v>
      </c>
      <c r="AP17" s="72">
        <f t="shared" si="3"/>
        <v>10493715.40130893</v>
      </c>
      <c r="AQ17" s="72">
        <f t="shared" si="3"/>
        <v>10493715.40130893</v>
      </c>
      <c r="AR17" s="72">
        <f t="shared" si="3"/>
        <v>10493715.40130893</v>
      </c>
      <c r="AS17" s="72">
        <f t="shared" si="3"/>
        <v>10493715.40130893</v>
      </c>
      <c r="AT17" s="72">
        <f t="shared" si="3"/>
        <v>10493715.40130893</v>
      </c>
      <c r="AU17" s="72">
        <f t="shared" si="3"/>
        <v>10493715.40130893</v>
      </c>
      <c r="AV17" s="72">
        <f t="shared" si="3"/>
        <v>10493715.40130893</v>
      </c>
      <c r="AW17" s="72">
        <f t="shared" si="3"/>
        <v>0</v>
      </c>
      <c r="AX17" s="72">
        <f t="shared" si="3"/>
        <v>0</v>
      </c>
      <c r="AY17" s="72">
        <f t="shared" si="3"/>
        <v>0</v>
      </c>
      <c r="AZ17" s="72">
        <f t="shared" si="3"/>
        <v>0</v>
      </c>
      <c r="BA17" s="72">
        <f t="shared" si="3"/>
        <v>0</v>
      </c>
      <c r="BB17" s="72">
        <f t="shared" si="3"/>
        <v>0</v>
      </c>
      <c r="BC17" s="72">
        <f t="shared" si="3"/>
        <v>0</v>
      </c>
      <c r="BD17" s="72">
        <f t="shared" si="3"/>
        <v>0</v>
      </c>
      <c r="BE17" s="72">
        <f t="shared" si="4"/>
        <v>0</v>
      </c>
      <c r="BF17" s="72">
        <f t="shared" si="4"/>
        <v>0</v>
      </c>
      <c r="BG17" s="72">
        <f t="shared" si="4"/>
        <v>0</v>
      </c>
      <c r="BH17" s="72">
        <f t="shared" si="4"/>
        <v>0</v>
      </c>
      <c r="BI17" s="72">
        <f t="shared" si="4"/>
        <v>0</v>
      </c>
      <c r="BJ17" s="72">
        <f t="shared" si="4"/>
        <v>0</v>
      </c>
      <c r="BK17" s="72">
        <f t="shared" si="4"/>
        <v>0</v>
      </c>
      <c r="BL17" s="72">
        <f t="shared" si="4"/>
        <v>0</v>
      </c>
      <c r="BM17" s="72">
        <f t="shared" si="4"/>
        <v>0</v>
      </c>
      <c r="BN17" s="72">
        <f t="shared" si="4"/>
        <v>0</v>
      </c>
      <c r="BO17" s="72">
        <f t="shared" si="4"/>
        <v>0</v>
      </c>
      <c r="BP17" s="72">
        <f t="shared" si="4"/>
        <v>0</v>
      </c>
      <c r="BQ17" s="72">
        <f t="shared" si="4"/>
        <v>0</v>
      </c>
      <c r="BR17" s="72">
        <f t="shared" si="4"/>
        <v>0</v>
      </c>
      <c r="BS17" s="72">
        <f t="shared" si="4"/>
        <v>0</v>
      </c>
      <c r="BT17" s="72">
        <f t="shared" si="4"/>
        <v>0</v>
      </c>
      <c r="BU17" s="72">
        <f t="shared" si="5"/>
        <v>0</v>
      </c>
      <c r="BV17" s="72">
        <f t="shared" si="5"/>
        <v>0</v>
      </c>
      <c r="BW17" s="72">
        <f t="shared" si="5"/>
        <v>0</v>
      </c>
      <c r="BX17" s="72">
        <f t="shared" si="5"/>
        <v>0</v>
      </c>
      <c r="BY17" s="72">
        <f t="shared" si="5"/>
        <v>0</v>
      </c>
      <c r="BZ17" s="72">
        <f t="shared" si="5"/>
        <v>0</v>
      </c>
      <c r="CA17" s="72">
        <f t="shared" si="5"/>
        <v>0</v>
      </c>
      <c r="CB17" s="72">
        <f t="shared" si="5"/>
        <v>0</v>
      </c>
      <c r="CC17" s="72">
        <f t="shared" si="5"/>
        <v>0</v>
      </c>
      <c r="CD17" s="72">
        <f t="shared" si="5"/>
        <v>0</v>
      </c>
      <c r="CE17" s="72">
        <f t="shared" si="5"/>
        <v>0</v>
      </c>
      <c r="CF17" s="72">
        <f t="shared" si="5"/>
        <v>0</v>
      </c>
      <c r="CG17" s="72">
        <f t="shared" si="5"/>
        <v>0</v>
      </c>
      <c r="CH17" s="72">
        <f t="shared" si="5"/>
        <v>0</v>
      </c>
      <c r="CI17" s="72">
        <f t="shared" si="5"/>
        <v>0</v>
      </c>
      <c r="CJ17" s="72">
        <f t="shared" si="5"/>
        <v>0</v>
      </c>
      <c r="CK17" s="72">
        <f t="shared" si="6"/>
        <v>0</v>
      </c>
      <c r="CL17" s="72">
        <f t="shared" si="6"/>
        <v>0</v>
      </c>
      <c r="CM17" s="72">
        <f t="shared" si="6"/>
        <v>0</v>
      </c>
      <c r="CN17" s="72">
        <f t="shared" si="6"/>
        <v>0</v>
      </c>
      <c r="CO17" s="72">
        <f t="shared" si="6"/>
        <v>0</v>
      </c>
      <c r="CP17" s="72">
        <f t="shared" si="6"/>
        <v>0</v>
      </c>
      <c r="CQ17" s="72">
        <f t="shared" si="6"/>
        <v>0</v>
      </c>
      <c r="CR17" s="72">
        <f t="shared" si="6"/>
        <v>0</v>
      </c>
      <c r="CS17" s="72">
        <f t="shared" si="6"/>
        <v>0</v>
      </c>
      <c r="CT17" s="72">
        <f t="shared" si="6"/>
        <v>0</v>
      </c>
      <c r="CU17" s="72">
        <f t="shared" si="6"/>
        <v>0</v>
      </c>
      <c r="CV17" s="72">
        <f t="shared" si="6"/>
        <v>0</v>
      </c>
      <c r="CW17" s="72">
        <f t="shared" si="6"/>
        <v>0</v>
      </c>
      <c r="CX17" s="72">
        <f t="shared" si="6"/>
        <v>0</v>
      </c>
      <c r="CY17" s="72">
        <f t="shared" si="6"/>
        <v>0</v>
      </c>
      <c r="CZ17" s="72">
        <f t="shared" si="6"/>
        <v>0</v>
      </c>
    </row>
    <row r="18" spans="2:104" ht="26" x14ac:dyDescent="0.3">
      <c r="B18" s="73">
        <v>3.1</v>
      </c>
      <c r="C18" s="74" t="str">
        <f>+VLOOKUP(B18,'[16]CADENA DE VALOR'!B:I,2,0)</f>
        <v>Suministro, transporte e instalación de kit basico de instalaciones internas ( (5) salidas de iluminación de led 10W a 120v y (5) salidas tomacorrientes doble con polo a tierra 120V 15A)</v>
      </c>
      <c r="D18" s="68">
        <f>+'[16]CADENA DE VALOR'!I25</f>
        <v>705573433.54398787</v>
      </c>
      <c r="E18" s="69">
        <f t="shared" si="8"/>
        <v>9</v>
      </c>
      <c r="F18" s="69">
        <f t="shared" si="7"/>
        <v>40</v>
      </c>
      <c r="G18" s="70">
        <f>+[16]Datos_Presupuesto!L255</f>
        <v>32</v>
      </c>
      <c r="H18" s="71" t="str">
        <f t="shared" si="0"/>
        <v>OK</v>
      </c>
      <c r="I18" s="72">
        <f t="shared" si="1"/>
        <v>0</v>
      </c>
      <c r="J18" s="72">
        <f t="shared" si="1"/>
        <v>0</v>
      </c>
      <c r="K18" s="72">
        <f t="shared" si="1"/>
        <v>0</v>
      </c>
      <c r="L18" s="72">
        <f t="shared" si="1"/>
        <v>0</v>
      </c>
      <c r="M18" s="72">
        <f t="shared" si="1"/>
        <v>0</v>
      </c>
      <c r="N18" s="72">
        <f t="shared" si="1"/>
        <v>0</v>
      </c>
      <c r="O18" s="72">
        <f t="shared" si="1"/>
        <v>0</v>
      </c>
      <c r="P18" s="72">
        <f t="shared" si="1"/>
        <v>0</v>
      </c>
      <c r="Q18" s="72">
        <f t="shared" si="1"/>
        <v>22049169.798249621</v>
      </c>
      <c r="R18" s="72">
        <f t="shared" si="1"/>
        <v>22049169.798249621</v>
      </c>
      <c r="S18" s="72">
        <f t="shared" si="1"/>
        <v>22049169.798249621</v>
      </c>
      <c r="T18" s="72">
        <f t="shared" si="1"/>
        <v>22049169.798249621</v>
      </c>
      <c r="U18" s="72">
        <f t="shared" si="1"/>
        <v>22049169.798249621</v>
      </c>
      <c r="V18" s="72">
        <f t="shared" si="1"/>
        <v>22049169.798249621</v>
      </c>
      <c r="W18" s="72">
        <f t="shared" si="1"/>
        <v>22049169.798249621</v>
      </c>
      <c r="X18" s="72">
        <f t="shared" si="1"/>
        <v>22049169.798249621</v>
      </c>
      <c r="Y18" s="72">
        <f t="shared" si="2"/>
        <v>22049169.798249621</v>
      </c>
      <c r="Z18" s="72">
        <f t="shared" si="2"/>
        <v>22049169.798249621</v>
      </c>
      <c r="AA18" s="72">
        <f t="shared" si="2"/>
        <v>22049169.798249621</v>
      </c>
      <c r="AB18" s="72">
        <f t="shared" si="2"/>
        <v>22049169.798249621</v>
      </c>
      <c r="AC18" s="72">
        <f t="shared" si="2"/>
        <v>22049169.798249621</v>
      </c>
      <c r="AD18" s="72">
        <f t="shared" si="2"/>
        <v>22049169.798249621</v>
      </c>
      <c r="AE18" s="72">
        <f t="shared" si="2"/>
        <v>22049169.798249621</v>
      </c>
      <c r="AF18" s="72">
        <f t="shared" si="2"/>
        <v>22049169.798249621</v>
      </c>
      <c r="AG18" s="72">
        <f t="shared" si="2"/>
        <v>22049169.798249621</v>
      </c>
      <c r="AH18" s="72">
        <f t="shared" si="2"/>
        <v>22049169.798249621</v>
      </c>
      <c r="AI18" s="72">
        <f t="shared" si="2"/>
        <v>22049169.798249621</v>
      </c>
      <c r="AJ18" s="72">
        <f t="shared" si="2"/>
        <v>22049169.798249621</v>
      </c>
      <c r="AK18" s="72">
        <f t="shared" si="2"/>
        <v>22049169.798249621</v>
      </c>
      <c r="AL18" s="72">
        <f t="shared" si="2"/>
        <v>22049169.798249621</v>
      </c>
      <c r="AM18" s="72">
        <f t="shared" si="2"/>
        <v>22049169.798249621</v>
      </c>
      <c r="AN18" s="72">
        <f t="shared" si="2"/>
        <v>22049169.798249621</v>
      </c>
      <c r="AO18" s="72">
        <f t="shared" si="3"/>
        <v>22049169.798249621</v>
      </c>
      <c r="AP18" s="72">
        <f t="shared" si="3"/>
        <v>22049169.798249621</v>
      </c>
      <c r="AQ18" s="72">
        <f t="shared" si="3"/>
        <v>22049169.798249621</v>
      </c>
      <c r="AR18" s="72">
        <f t="shared" si="3"/>
        <v>22049169.798249621</v>
      </c>
      <c r="AS18" s="72">
        <f t="shared" si="3"/>
        <v>22049169.798249621</v>
      </c>
      <c r="AT18" s="72">
        <f t="shared" si="3"/>
        <v>22049169.798249621</v>
      </c>
      <c r="AU18" s="72">
        <f t="shared" si="3"/>
        <v>22049169.798249621</v>
      </c>
      <c r="AV18" s="72">
        <f t="shared" si="3"/>
        <v>22049169.798249621</v>
      </c>
      <c r="AW18" s="72">
        <f t="shared" si="3"/>
        <v>0</v>
      </c>
      <c r="AX18" s="72">
        <f t="shared" si="3"/>
        <v>0</v>
      </c>
      <c r="AY18" s="72">
        <f t="shared" si="3"/>
        <v>0</v>
      </c>
      <c r="AZ18" s="72">
        <f t="shared" si="3"/>
        <v>0</v>
      </c>
      <c r="BA18" s="72">
        <f t="shared" si="3"/>
        <v>0</v>
      </c>
      <c r="BB18" s="72">
        <f t="shared" si="3"/>
        <v>0</v>
      </c>
      <c r="BC18" s="72">
        <f t="shared" si="3"/>
        <v>0</v>
      </c>
      <c r="BD18" s="72">
        <f t="shared" si="3"/>
        <v>0</v>
      </c>
      <c r="BE18" s="72">
        <f t="shared" si="4"/>
        <v>0</v>
      </c>
      <c r="BF18" s="72">
        <f t="shared" si="4"/>
        <v>0</v>
      </c>
      <c r="BG18" s="72">
        <f t="shared" si="4"/>
        <v>0</v>
      </c>
      <c r="BH18" s="72">
        <f t="shared" si="4"/>
        <v>0</v>
      </c>
      <c r="BI18" s="72">
        <f t="shared" si="4"/>
        <v>0</v>
      </c>
      <c r="BJ18" s="72">
        <f t="shared" si="4"/>
        <v>0</v>
      </c>
      <c r="BK18" s="72">
        <f t="shared" si="4"/>
        <v>0</v>
      </c>
      <c r="BL18" s="72">
        <f t="shared" si="4"/>
        <v>0</v>
      </c>
      <c r="BM18" s="72">
        <f t="shared" si="4"/>
        <v>0</v>
      </c>
      <c r="BN18" s="72">
        <f t="shared" si="4"/>
        <v>0</v>
      </c>
      <c r="BO18" s="72">
        <f t="shared" si="4"/>
        <v>0</v>
      </c>
      <c r="BP18" s="72">
        <f t="shared" si="4"/>
        <v>0</v>
      </c>
      <c r="BQ18" s="72">
        <f t="shared" si="4"/>
        <v>0</v>
      </c>
      <c r="BR18" s="72">
        <f t="shared" si="4"/>
        <v>0</v>
      </c>
      <c r="BS18" s="72">
        <f t="shared" si="4"/>
        <v>0</v>
      </c>
      <c r="BT18" s="72">
        <f t="shared" si="4"/>
        <v>0</v>
      </c>
      <c r="BU18" s="72">
        <f t="shared" si="5"/>
        <v>0</v>
      </c>
      <c r="BV18" s="72">
        <f t="shared" si="5"/>
        <v>0</v>
      </c>
      <c r="BW18" s="72">
        <f t="shared" si="5"/>
        <v>0</v>
      </c>
      <c r="BX18" s="72">
        <f t="shared" si="5"/>
        <v>0</v>
      </c>
      <c r="BY18" s="72">
        <f t="shared" si="5"/>
        <v>0</v>
      </c>
      <c r="BZ18" s="72">
        <f t="shared" si="5"/>
        <v>0</v>
      </c>
      <c r="CA18" s="72">
        <f t="shared" si="5"/>
        <v>0</v>
      </c>
      <c r="CB18" s="72">
        <f t="shared" si="5"/>
        <v>0</v>
      </c>
      <c r="CC18" s="72">
        <f t="shared" si="5"/>
        <v>0</v>
      </c>
      <c r="CD18" s="72">
        <f t="shared" si="5"/>
        <v>0</v>
      </c>
      <c r="CE18" s="72">
        <f t="shared" si="5"/>
        <v>0</v>
      </c>
      <c r="CF18" s="72">
        <f t="shared" si="5"/>
        <v>0</v>
      </c>
      <c r="CG18" s="72">
        <f t="shared" si="5"/>
        <v>0</v>
      </c>
      <c r="CH18" s="72">
        <f t="shared" si="5"/>
        <v>0</v>
      </c>
      <c r="CI18" s="72">
        <f t="shared" si="5"/>
        <v>0</v>
      </c>
      <c r="CJ18" s="72">
        <f t="shared" si="5"/>
        <v>0</v>
      </c>
      <c r="CK18" s="72">
        <f t="shared" si="6"/>
        <v>0</v>
      </c>
      <c r="CL18" s="72">
        <f t="shared" si="6"/>
        <v>0</v>
      </c>
      <c r="CM18" s="72">
        <f t="shared" si="6"/>
        <v>0</v>
      </c>
      <c r="CN18" s="72">
        <f t="shared" si="6"/>
        <v>0</v>
      </c>
      <c r="CO18" s="72">
        <f t="shared" si="6"/>
        <v>0</v>
      </c>
      <c r="CP18" s="72">
        <f t="shared" si="6"/>
        <v>0</v>
      </c>
      <c r="CQ18" s="72">
        <f t="shared" si="6"/>
        <v>0</v>
      </c>
      <c r="CR18" s="72">
        <f t="shared" si="6"/>
        <v>0</v>
      </c>
      <c r="CS18" s="72">
        <f t="shared" si="6"/>
        <v>0</v>
      </c>
      <c r="CT18" s="72">
        <f t="shared" si="6"/>
        <v>0</v>
      </c>
      <c r="CU18" s="72">
        <f t="shared" si="6"/>
        <v>0</v>
      </c>
      <c r="CV18" s="72">
        <f t="shared" si="6"/>
        <v>0</v>
      </c>
      <c r="CW18" s="72">
        <f t="shared" si="6"/>
        <v>0</v>
      </c>
      <c r="CX18" s="72">
        <f t="shared" si="6"/>
        <v>0</v>
      </c>
      <c r="CY18" s="72">
        <f t="shared" si="6"/>
        <v>0</v>
      </c>
      <c r="CZ18" s="72">
        <f t="shared" si="6"/>
        <v>0</v>
      </c>
    </row>
    <row r="19" spans="2:104" x14ac:dyDescent="0.3">
      <c r="B19" s="73"/>
      <c r="C19" s="67" t="s">
        <v>115</v>
      </c>
      <c r="D19" s="68">
        <f>+'[16]CADENA DE VALOR'!I31*15%</f>
        <v>294324079.81492501</v>
      </c>
      <c r="E19" s="69">
        <f>+F18+1</f>
        <v>41</v>
      </c>
      <c r="F19" s="69">
        <f t="shared" si="7"/>
        <v>44</v>
      </c>
      <c r="G19" s="70">
        <f>+[16]Datos_Presupuesto!L246</f>
        <v>4</v>
      </c>
      <c r="H19" s="71" t="str">
        <f t="shared" si="0"/>
        <v>OK</v>
      </c>
      <c r="I19" s="72">
        <f t="shared" si="1"/>
        <v>0</v>
      </c>
      <c r="J19" s="72">
        <f t="shared" si="1"/>
        <v>0</v>
      </c>
      <c r="K19" s="72">
        <f t="shared" si="1"/>
        <v>0</v>
      </c>
      <c r="L19" s="72">
        <f t="shared" si="1"/>
        <v>0</v>
      </c>
      <c r="M19" s="72">
        <f t="shared" si="1"/>
        <v>0</v>
      </c>
      <c r="N19" s="72">
        <f t="shared" si="1"/>
        <v>0</v>
      </c>
      <c r="O19" s="72">
        <f t="shared" si="1"/>
        <v>0</v>
      </c>
      <c r="P19" s="72">
        <f t="shared" si="1"/>
        <v>0</v>
      </c>
      <c r="Q19" s="72">
        <f t="shared" si="1"/>
        <v>0</v>
      </c>
      <c r="R19" s="72">
        <f t="shared" si="1"/>
        <v>0</v>
      </c>
      <c r="S19" s="72">
        <f t="shared" si="1"/>
        <v>0</v>
      </c>
      <c r="T19" s="72">
        <f t="shared" si="1"/>
        <v>0</v>
      </c>
      <c r="U19" s="72">
        <f t="shared" si="1"/>
        <v>0</v>
      </c>
      <c r="V19" s="72">
        <f t="shared" si="1"/>
        <v>0</v>
      </c>
      <c r="W19" s="72">
        <f t="shared" si="1"/>
        <v>0</v>
      </c>
      <c r="X19" s="72">
        <f t="shared" si="1"/>
        <v>0</v>
      </c>
      <c r="Y19" s="72">
        <f t="shared" si="2"/>
        <v>0</v>
      </c>
      <c r="Z19" s="72">
        <f t="shared" si="2"/>
        <v>0</v>
      </c>
      <c r="AA19" s="72">
        <f t="shared" si="2"/>
        <v>0</v>
      </c>
      <c r="AB19" s="72">
        <f t="shared" si="2"/>
        <v>0</v>
      </c>
      <c r="AC19" s="72">
        <f t="shared" si="2"/>
        <v>0</v>
      </c>
      <c r="AD19" s="72">
        <f t="shared" si="2"/>
        <v>0</v>
      </c>
      <c r="AE19" s="72">
        <f t="shared" si="2"/>
        <v>0</v>
      </c>
      <c r="AF19" s="72">
        <f t="shared" si="2"/>
        <v>0</v>
      </c>
      <c r="AG19" s="72">
        <f t="shared" si="2"/>
        <v>0</v>
      </c>
      <c r="AH19" s="72">
        <f t="shared" si="2"/>
        <v>0</v>
      </c>
      <c r="AI19" s="72">
        <f t="shared" si="2"/>
        <v>0</v>
      </c>
      <c r="AJ19" s="72">
        <f t="shared" si="2"/>
        <v>0</v>
      </c>
      <c r="AK19" s="72">
        <f t="shared" si="2"/>
        <v>0</v>
      </c>
      <c r="AL19" s="72">
        <f t="shared" si="2"/>
        <v>0</v>
      </c>
      <c r="AM19" s="72">
        <f t="shared" si="2"/>
        <v>0</v>
      </c>
      <c r="AN19" s="72">
        <f t="shared" si="2"/>
        <v>0</v>
      </c>
      <c r="AO19" s="72">
        <f t="shared" si="3"/>
        <v>0</v>
      </c>
      <c r="AP19" s="72">
        <f t="shared" si="3"/>
        <v>0</v>
      </c>
      <c r="AQ19" s="72">
        <f t="shared" si="3"/>
        <v>0</v>
      </c>
      <c r="AR19" s="72">
        <f t="shared" si="3"/>
        <v>0</v>
      </c>
      <c r="AS19" s="72">
        <f t="shared" si="3"/>
        <v>0</v>
      </c>
      <c r="AT19" s="72">
        <f t="shared" si="3"/>
        <v>0</v>
      </c>
      <c r="AU19" s="72">
        <f t="shared" si="3"/>
        <v>0</v>
      </c>
      <c r="AV19" s="72">
        <f t="shared" si="3"/>
        <v>0</v>
      </c>
      <c r="AW19" s="72">
        <f t="shared" si="3"/>
        <v>73581019.953731254</v>
      </c>
      <c r="AX19" s="72">
        <f t="shared" si="3"/>
        <v>73581019.953731254</v>
      </c>
      <c r="AY19" s="72">
        <f t="shared" si="3"/>
        <v>73581019.953731254</v>
      </c>
      <c r="AZ19" s="72">
        <f t="shared" si="3"/>
        <v>73581019.953731254</v>
      </c>
      <c r="BA19" s="72">
        <f t="shared" si="3"/>
        <v>0</v>
      </c>
      <c r="BB19" s="72">
        <f t="shared" si="3"/>
        <v>0</v>
      </c>
      <c r="BC19" s="72">
        <f t="shared" si="3"/>
        <v>0</v>
      </c>
      <c r="BD19" s="72">
        <f t="shared" si="3"/>
        <v>0</v>
      </c>
      <c r="BE19" s="72">
        <f t="shared" si="4"/>
        <v>0</v>
      </c>
      <c r="BF19" s="72">
        <f t="shared" si="4"/>
        <v>0</v>
      </c>
      <c r="BG19" s="72">
        <f t="shared" si="4"/>
        <v>0</v>
      </c>
      <c r="BH19" s="72">
        <f t="shared" si="4"/>
        <v>0</v>
      </c>
      <c r="BI19" s="72">
        <f t="shared" si="4"/>
        <v>0</v>
      </c>
      <c r="BJ19" s="72">
        <f t="shared" si="4"/>
        <v>0</v>
      </c>
      <c r="BK19" s="72">
        <f t="shared" si="4"/>
        <v>0</v>
      </c>
      <c r="BL19" s="72">
        <f t="shared" si="4"/>
        <v>0</v>
      </c>
      <c r="BM19" s="72">
        <f t="shared" si="4"/>
        <v>0</v>
      </c>
      <c r="BN19" s="72">
        <f t="shared" si="4"/>
        <v>0</v>
      </c>
      <c r="BO19" s="72">
        <f t="shared" si="4"/>
        <v>0</v>
      </c>
      <c r="BP19" s="72">
        <f t="shared" si="4"/>
        <v>0</v>
      </c>
      <c r="BQ19" s="72">
        <f t="shared" si="4"/>
        <v>0</v>
      </c>
      <c r="BR19" s="72">
        <f t="shared" si="4"/>
        <v>0</v>
      </c>
      <c r="BS19" s="72">
        <f t="shared" si="4"/>
        <v>0</v>
      </c>
      <c r="BT19" s="72">
        <f t="shared" si="4"/>
        <v>0</v>
      </c>
      <c r="BU19" s="72">
        <f t="shared" si="5"/>
        <v>0</v>
      </c>
      <c r="BV19" s="72">
        <f t="shared" si="5"/>
        <v>0</v>
      </c>
      <c r="BW19" s="72">
        <f t="shared" si="5"/>
        <v>0</v>
      </c>
      <c r="BX19" s="72">
        <f t="shared" si="5"/>
        <v>0</v>
      </c>
      <c r="BY19" s="72">
        <f t="shared" si="5"/>
        <v>0</v>
      </c>
      <c r="BZ19" s="72">
        <f t="shared" si="5"/>
        <v>0</v>
      </c>
      <c r="CA19" s="72">
        <f t="shared" si="5"/>
        <v>0</v>
      </c>
      <c r="CB19" s="72">
        <f t="shared" si="5"/>
        <v>0</v>
      </c>
      <c r="CC19" s="72">
        <f t="shared" si="5"/>
        <v>0</v>
      </c>
      <c r="CD19" s="72">
        <f t="shared" si="5"/>
        <v>0</v>
      </c>
      <c r="CE19" s="72">
        <f t="shared" si="5"/>
        <v>0</v>
      </c>
      <c r="CF19" s="72">
        <f t="shared" si="5"/>
        <v>0</v>
      </c>
      <c r="CG19" s="72">
        <f t="shared" si="5"/>
        <v>0</v>
      </c>
      <c r="CH19" s="72">
        <f t="shared" si="5"/>
        <v>0</v>
      </c>
      <c r="CI19" s="72">
        <f t="shared" si="5"/>
        <v>0</v>
      </c>
      <c r="CJ19" s="72">
        <f t="shared" si="5"/>
        <v>0</v>
      </c>
      <c r="CK19" s="72">
        <f t="shared" si="6"/>
        <v>0</v>
      </c>
      <c r="CL19" s="72">
        <f t="shared" si="6"/>
        <v>0</v>
      </c>
      <c r="CM19" s="72">
        <f t="shared" si="6"/>
        <v>0</v>
      </c>
      <c r="CN19" s="72">
        <f t="shared" si="6"/>
        <v>0</v>
      </c>
      <c r="CO19" s="72">
        <f t="shared" si="6"/>
        <v>0</v>
      </c>
      <c r="CP19" s="72">
        <f t="shared" si="6"/>
        <v>0</v>
      </c>
      <c r="CQ19" s="72">
        <f t="shared" si="6"/>
        <v>0</v>
      </c>
      <c r="CR19" s="72">
        <f t="shared" si="6"/>
        <v>0</v>
      </c>
      <c r="CS19" s="72">
        <f t="shared" si="6"/>
        <v>0</v>
      </c>
      <c r="CT19" s="72">
        <f t="shared" si="6"/>
        <v>0</v>
      </c>
      <c r="CU19" s="72">
        <f t="shared" si="6"/>
        <v>0</v>
      </c>
      <c r="CV19" s="72">
        <f t="shared" si="6"/>
        <v>0</v>
      </c>
      <c r="CW19" s="72">
        <f t="shared" si="6"/>
        <v>0</v>
      </c>
      <c r="CX19" s="72">
        <f t="shared" si="6"/>
        <v>0</v>
      </c>
      <c r="CY19" s="72">
        <f t="shared" si="6"/>
        <v>0</v>
      </c>
      <c r="CZ19" s="72">
        <f t="shared" si="6"/>
        <v>0</v>
      </c>
    </row>
    <row r="20" spans="2:104" x14ac:dyDescent="0.3">
      <c r="B20" s="75"/>
      <c r="C20" s="76"/>
      <c r="D20" s="71"/>
      <c r="E20" s="77"/>
      <c r="F20" s="77"/>
      <c r="G20" s="78"/>
      <c r="H20" s="79"/>
      <c r="I20" s="80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</row>
    <row r="21" spans="2:104" x14ac:dyDescent="0.3">
      <c r="B21" s="75"/>
      <c r="C21" s="74" t="str">
        <f>+'[16]CADENA DE VALOR'!B28</f>
        <v>ADMINISTRACIÓN</v>
      </c>
      <c r="D21" s="71">
        <f>+'[16]CADENA DE VALOR'!I31*80%</f>
        <v>1569728425.6796002</v>
      </c>
      <c r="E21" s="69">
        <f>+E9</f>
        <v>5</v>
      </c>
      <c r="F21" s="77">
        <f>+D6</f>
        <v>40</v>
      </c>
      <c r="G21" s="70">
        <f>+F21-E21+1</f>
        <v>36</v>
      </c>
      <c r="H21" s="71" t="str">
        <f>+IF(D21=SUM(I21:BL21),"OK",SUM(I21:BL21))</f>
        <v>OK</v>
      </c>
      <c r="I21" s="72">
        <f t="shared" ref="I21:X24" si="9">+IF(AND($E21&lt;=I$7,I$7&lt;=$F21),$D21/$G21,0)</f>
        <v>0</v>
      </c>
      <c r="J21" s="72">
        <f t="shared" si="9"/>
        <v>0</v>
      </c>
      <c r="K21" s="72">
        <f t="shared" si="9"/>
        <v>0</v>
      </c>
      <c r="L21" s="72">
        <f t="shared" si="9"/>
        <v>0</v>
      </c>
      <c r="M21" s="72">
        <f t="shared" si="9"/>
        <v>43603567.379988894</v>
      </c>
      <c r="N21" s="72">
        <f t="shared" si="9"/>
        <v>43603567.379988894</v>
      </c>
      <c r="O21" s="72">
        <f t="shared" si="9"/>
        <v>43603567.379988894</v>
      </c>
      <c r="P21" s="72">
        <f t="shared" si="9"/>
        <v>43603567.379988894</v>
      </c>
      <c r="Q21" s="72">
        <f t="shared" si="9"/>
        <v>43603567.379988894</v>
      </c>
      <c r="R21" s="72">
        <f t="shared" si="9"/>
        <v>43603567.379988894</v>
      </c>
      <c r="S21" s="72">
        <f t="shared" si="9"/>
        <v>43603567.379988894</v>
      </c>
      <c r="T21" s="72">
        <f t="shared" si="9"/>
        <v>43603567.379988894</v>
      </c>
      <c r="U21" s="72">
        <f t="shared" si="9"/>
        <v>43603567.379988894</v>
      </c>
      <c r="V21" s="72">
        <f t="shared" si="9"/>
        <v>43603567.379988894</v>
      </c>
      <c r="W21" s="72">
        <f t="shared" si="9"/>
        <v>43603567.379988894</v>
      </c>
      <c r="X21" s="72">
        <f t="shared" si="9"/>
        <v>43603567.379988894</v>
      </c>
      <c r="Y21" s="72">
        <f t="shared" ref="Y21:AN24" si="10">+IF(AND($E21&lt;=Y$7,Y$7&lt;=$F21),$D21/$G21,0)</f>
        <v>43603567.379988894</v>
      </c>
      <c r="Z21" s="72">
        <f t="shared" si="10"/>
        <v>43603567.379988894</v>
      </c>
      <c r="AA21" s="72">
        <f t="shared" si="10"/>
        <v>43603567.379988894</v>
      </c>
      <c r="AB21" s="72">
        <f t="shared" si="10"/>
        <v>43603567.379988894</v>
      </c>
      <c r="AC21" s="72">
        <f t="shared" si="10"/>
        <v>43603567.379988894</v>
      </c>
      <c r="AD21" s="72">
        <f t="shared" si="10"/>
        <v>43603567.379988894</v>
      </c>
      <c r="AE21" s="72">
        <f t="shared" si="10"/>
        <v>43603567.379988894</v>
      </c>
      <c r="AF21" s="72">
        <f t="shared" si="10"/>
        <v>43603567.379988894</v>
      </c>
      <c r="AG21" s="72">
        <f t="shared" si="10"/>
        <v>43603567.379988894</v>
      </c>
      <c r="AH21" s="72">
        <f t="shared" si="10"/>
        <v>43603567.379988894</v>
      </c>
      <c r="AI21" s="72">
        <f t="shared" si="10"/>
        <v>43603567.379988894</v>
      </c>
      <c r="AJ21" s="72">
        <f t="shared" si="10"/>
        <v>43603567.379988894</v>
      </c>
      <c r="AK21" s="72">
        <f t="shared" si="10"/>
        <v>43603567.379988894</v>
      </c>
      <c r="AL21" s="72">
        <f t="shared" si="10"/>
        <v>43603567.379988894</v>
      </c>
      <c r="AM21" s="72">
        <f t="shared" si="10"/>
        <v>43603567.379988894</v>
      </c>
      <c r="AN21" s="72">
        <f t="shared" si="10"/>
        <v>43603567.379988894</v>
      </c>
      <c r="AO21" s="72">
        <f t="shared" ref="AO21:BD24" si="11">+IF(AND($E21&lt;=AO$7,AO$7&lt;=$F21),$D21/$G21,0)</f>
        <v>43603567.379988894</v>
      </c>
      <c r="AP21" s="72">
        <f t="shared" si="11"/>
        <v>43603567.379988894</v>
      </c>
      <c r="AQ21" s="72">
        <f t="shared" si="11"/>
        <v>43603567.379988894</v>
      </c>
      <c r="AR21" s="72">
        <f t="shared" si="11"/>
        <v>43603567.379988894</v>
      </c>
      <c r="AS21" s="72">
        <f t="shared" si="11"/>
        <v>43603567.379988894</v>
      </c>
      <c r="AT21" s="72">
        <f t="shared" si="11"/>
        <v>43603567.379988894</v>
      </c>
      <c r="AU21" s="72">
        <f t="shared" si="11"/>
        <v>43603567.379988894</v>
      </c>
      <c r="AV21" s="72">
        <f t="shared" si="11"/>
        <v>43603567.379988894</v>
      </c>
      <c r="AW21" s="72">
        <f t="shared" si="11"/>
        <v>0</v>
      </c>
      <c r="AX21" s="72">
        <f t="shared" si="11"/>
        <v>0</v>
      </c>
      <c r="AY21" s="72">
        <f t="shared" si="11"/>
        <v>0</v>
      </c>
      <c r="AZ21" s="72">
        <f t="shared" si="11"/>
        <v>0</v>
      </c>
      <c r="BA21" s="72">
        <f t="shared" si="11"/>
        <v>0</v>
      </c>
      <c r="BB21" s="72">
        <f t="shared" si="11"/>
        <v>0</v>
      </c>
      <c r="BC21" s="72">
        <f t="shared" si="11"/>
        <v>0</v>
      </c>
      <c r="BD21" s="72">
        <f t="shared" si="11"/>
        <v>0</v>
      </c>
      <c r="BE21" s="72">
        <f t="shared" ref="BE21:BT24" si="12">+IF(AND($E21&lt;=BE$7,BE$7&lt;=$F21),$D21/$G21,0)</f>
        <v>0</v>
      </c>
      <c r="BF21" s="72">
        <f t="shared" si="12"/>
        <v>0</v>
      </c>
      <c r="BG21" s="72">
        <f t="shared" si="12"/>
        <v>0</v>
      </c>
      <c r="BH21" s="72">
        <f t="shared" si="12"/>
        <v>0</v>
      </c>
      <c r="BI21" s="72">
        <f t="shared" si="12"/>
        <v>0</v>
      </c>
      <c r="BJ21" s="72">
        <f t="shared" si="12"/>
        <v>0</v>
      </c>
      <c r="BK21" s="72">
        <f t="shared" si="12"/>
        <v>0</v>
      </c>
      <c r="BL21" s="72">
        <f t="shared" si="12"/>
        <v>0</v>
      </c>
      <c r="BM21" s="72">
        <f t="shared" si="12"/>
        <v>0</v>
      </c>
      <c r="BN21" s="72">
        <f t="shared" si="12"/>
        <v>0</v>
      </c>
      <c r="BO21" s="72">
        <f t="shared" si="12"/>
        <v>0</v>
      </c>
      <c r="BP21" s="72">
        <f t="shared" si="12"/>
        <v>0</v>
      </c>
      <c r="BQ21" s="72">
        <f t="shared" si="12"/>
        <v>0</v>
      </c>
      <c r="BR21" s="72">
        <f t="shared" si="12"/>
        <v>0</v>
      </c>
      <c r="BS21" s="72">
        <f t="shared" si="12"/>
        <v>0</v>
      </c>
      <c r="BT21" s="72">
        <f t="shared" si="12"/>
        <v>0</v>
      </c>
      <c r="BU21" s="72">
        <f t="shared" ref="BU21:CJ24" si="13">+IF(AND($E21&lt;=BU$7,BU$7&lt;=$F21),$D21/$G21,0)</f>
        <v>0</v>
      </c>
      <c r="BV21" s="72">
        <f t="shared" si="13"/>
        <v>0</v>
      </c>
      <c r="BW21" s="72">
        <f t="shared" si="13"/>
        <v>0</v>
      </c>
      <c r="BX21" s="72">
        <f t="shared" si="13"/>
        <v>0</v>
      </c>
      <c r="BY21" s="72">
        <f t="shared" si="13"/>
        <v>0</v>
      </c>
      <c r="BZ21" s="72">
        <f t="shared" si="13"/>
        <v>0</v>
      </c>
      <c r="CA21" s="72">
        <f t="shared" si="13"/>
        <v>0</v>
      </c>
      <c r="CB21" s="72">
        <f t="shared" si="13"/>
        <v>0</v>
      </c>
      <c r="CC21" s="72">
        <f t="shared" si="13"/>
        <v>0</v>
      </c>
      <c r="CD21" s="72">
        <f t="shared" si="13"/>
        <v>0</v>
      </c>
      <c r="CE21" s="72">
        <f t="shared" si="13"/>
        <v>0</v>
      </c>
      <c r="CF21" s="72">
        <f t="shared" si="13"/>
        <v>0</v>
      </c>
      <c r="CG21" s="72">
        <f t="shared" si="13"/>
        <v>0</v>
      </c>
      <c r="CH21" s="72">
        <f t="shared" si="13"/>
        <v>0</v>
      </c>
      <c r="CI21" s="72">
        <f t="shared" si="13"/>
        <v>0</v>
      </c>
      <c r="CJ21" s="72">
        <f t="shared" si="13"/>
        <v>0</v>
      </c>
      <c r="CK21" s="72">
        <f t="shared" ref="CK21:CZ24" si="14">+IF(AND($E21&lt;=CK$7,CK$7&lt;=$F21),$D21/$G21,0)</f>
        <v>0</v>
      </c>
      <c r="CL21" s="72">
        <f t="shared" si="14"/>
        <v>0</v>
      </c>
      <c r="CM21" s="72">
        <f t="shared" si="14"/>
        <v>0</v>
      </c>
      <c r="CN21" s="72">
        <f t="shared" si="14"/>
        <v>0</v>
      </c>
      <c r="CO21" s="72">
        <f t="shared" si="14"/>
        <v>0</v>
      </c>
      <c r="CP21" s="72">
        <f t="shared" si="14"/>
        <v>0</v>
      </c>
      <c r="CQ21" s="72">
        <f t="shared" si="14"/>
        <v>0</v>
      </c>
      <c r="CR21" s="72">
        <f t="shared" si="14"/>
        <v>0</v>
      </c>
      <c r="CS21" s="72">
        <f t="shared" si="14"/>
        <v>0</v>
      </c>
      <c r="CT21" s="72">
        <f t="shared" si="14"/>
        <v>0</v>
      </c>
      <c r="CU21" s="72">
        <f t="shared" si="14"/>
        <v>0</v>
      </c>
      <c r="CV21" s="72">
        <f t="shared" si="14"/>
        <v>0</v>
      </c>
      <c r="CW21" s="72">
        <f t="shared" si="14"/>
        <v>0</v>
      </c>
      <c r="CX21" s="72">
        <f t="shared" si="14"/>
        <v>0</v>
      </c>
      <c r="CY21" s="72">
        <f t="shared" si="14"/>
        <v>0</v>
      </c>
      <c r="CZ21" s="72">
        <f t="shared" si="14"/>
        <v>0</v>
      </c>
    </row>
    <row r="22" spans="2:104" x14ac:dyDescent="0.3">
      <c r="B22" s="75"/>
      <c r="C22" s="74" t="str">
        <f>+'[16]CADENA DE VALOR'!B33</f>
        <v>INTERVENTORÍA TÉCNICA</v>
      </c>
      <c r="D22" s="71">
        <f>+'[16]CADENA DE VALOR'!I33</f>
        <v>650327567.84474003</v>
      </c>
      <c r="E22" s="69">
        <f>+E21</f>
        <v>5</v>
      </c>
      <c r="F22" s="77">
        <f>+D6</f>
        <v>40</v>
      </c>
      <c r="G22" s="70">
        <f>+F22-E22+1</f>
        <v>36</v>
      </c>
      <c r="H22" s="71" t="str">
        <f>+IF(D22=SUM(I22:BL22),"OK",SUM(I22:BL22))</f>
        <v>OK</v>
      </c>
      <c r="I22" s="72">
        <f t="shared" si="9"/>
        <v>0</v>
      </c>
      <c r="J22" s="72">
        <f t="shared" si="9"/>
        <v>0</v>
      </c>
      <c r="K22" s="72">
        <f t="shared" si="9"/>
        <v>0</v>
      </c>
      <c r="L22" s="72">
        <f t="shared" si="9"/>
        <v>0</v>
      </c>
      <c r="M22" s="72">
        <f t="shared" si="9"/>
        <v>18064654.662353888</v>
      </c>
      <c r="N22" s="72">
        <f t="shared" si="9"/>
        <v>18064654.662353888</v>
      </c>
      <c r="O22" s="72">
        <f t="shared" si="9"/>
        <v>18064654.662353888</v>
      </c>
      <c r="P22" s="72">
        <f t="shared" si="9"/>
        <v>18064654.662353888</v>
      </c>
      <c r="Q22" s="72">
        <f t="shared" si="9"/>
        <v>18064654.662353888</v>
      </c>
      <c r="R22" s="72">
        <f t="shared" si="9"/>
        <v>18064654.662353888</v>
      </c>
      <c r="S22" s="72">
        <f t="shared" si="9"/>
        <v>18064654.662353888</v>
      </c>
      <c r="T22" s="72">
        <f t="shared" si="9"/>
        <v>18064654.662353888</v>
      </c>
      <c r="U22" s="72">
        <f t="shared" si="9"/>
        <v>18064654.662353888</v>
      </c>
      <c r="V22" s="72">
        <f t="shared" si="9"/>
        <v>18064654.662353888</v>
      </c>
      <c r="W22" s="72">
        <f t="shared" si="9"/>
        <v>18064654.662353888</v>
      </c>
      <c r="X22" s="72">
        <f t="shared" si="9"/>
        <v>18064654.662353888</v>
      </c>
      <c r="Y22" s="72">
        <f t="shared" si="10"/>
        <v>18064654.662353888</v>
      </c>
      <c r="Z22" s="72">
        <f t="shared" si="10"/>
        <v>18064654.662353888</v>
      </c>
      <c r="AA22" s="72">
        <f t="shared" si="10"/>
        <v>18064654.662353888</v>
      </c>
      <c r="AB22" s="72">
        <f t="shared" si="10"/>
        <v>18064654.662353888</v>
      </c>
      <c r="AC22" s="72">
        <f t="shared" si="10"/>
        <v>18064654.662353888</v>
      </c>
      <c r="AD22" s="72">
        <f t="shared" si="10"/>
        <v>18064654.662353888</v>
      </c>
      <c r="AE22" s="72">
        <f t="shared" si="10"/>
        <v>18064654.662353888</v>
      </c>
      <c r="AF22" s="72">
        <f t="shared" si="10"/>
        <v>18064654.662353888</v>
      </c>
      <c r="AG22" s="72">
        <f t="shared" si="10"/>
        <v>18064654.662353888</v>
      </c>
      <c r="AH22" s="72">
        <f t="shared" si="10"/>
        <v>18064654.662353888</v>
      </c>
      <c r="AI22" s="72">
        <f t="shared" si="10"/>
        <v>18064654.662353888</v>
      </c>
      <c r="AJ22" s="72">
        <f t="shared" si="10"/>
        <v>18064654.662353888</v>
      </c>
      <c r="AK22" s="72">
        <f t="shared" si="10"/>
        <v>18064654.662353888</v>
      </c>
      <c r="AL22" s="72">
        <f t="shared" si="10"/>
        <v>18064654.662353888</v>
      </c>
      <c r="AM22" s="72">
        <f t="shared" si="10"/>
        <v>18064654.662353888</v>
      </c>
      <c r="AN22" s="72">
        <f t="shared" si="10"/>
        <v>18064654.662353888</v>
      </c>
      <c r="AO22" s="72">
        <f t="shared" si="11"/>
        <v>18064654.662353888</v>
      </c>
      <c r="AP22" s="72">
        <f t="shared" si="11"/>
        <v>18064654.662353888</v>
      </c>
      <c r="AQ22" s="72">
        <f t="shared" si="11"/>
        <v>18064654.662353888</v>
      </c>
      <c r="AR22" s="72">
        <f t="shared" si="11"/>
        <v>18064654.662353888</v>
      </c>
      <c r="AS22" s="72">
        <f t="shared" si="11"/>
        <v>18064654.662353888</v>
      </c>
      <c r="AT22" s="72">
        <f t="shared" si="11"/>
        <v>18064654.662353888</v>
      </c>
      <c r="AU22" s="72">
        <f t="shared" si="11"/>
        <v>18064654.662353888</v>
      </c>
      <c r="AV22" s="72">
        <f t="shared" si="11"/>
        <v>18064654.662353888</v>
      </c>
      <c r="AW22" s="72">
        <f t="shared" si="11"/>
        <v>0</v>
      </c>
      <c r="AX22" s="72">
        <f t="shared" si="11"/>
        <v>0</v>
      </c>
      <c r="AY22" s="72">
        <f t="shared" si="11"/>
        <v>0</v>
      </c>
      <c r="AZ22" s="72">
        <f t="shared" si="11"/>
        <v>0</v>
      </c>
      <c r="BA22" s="72">
        <f t="shared" si="11"/>
        <v>0</v>
      </c>
      <c r="BB22" s="72">
        <f t="shared" si="11"/>
        <v>0</v>
      </c>
      <c r="BC22" s="72">
        <f t="shared" si="11"/>
        <v>0</v>
      </c>
      <c r="BD22" s="72">
        <f t="shared" si="11"/>
        <v>0</v>
      </c>
      <c r="BE22" s="72">
        <f t="shared" si="12"/>
        <v>0</v>
      </c>
      <c r="BF22" s="72">
        <f t="shared" si="12"/>
        <v>0</v>
      </c>
      <c r="BG22" s="72">
        <f t="shared" si="12"/>
        <v>0</v>
      </c>
      <c r="BH22" s="72">
        <f t="shared" si="12"/>
        <v>0</v>
      </c>
      <c r="BI22" s="72">
        <f t="shared" si="12"/>
        <v>0</v>
      </c>
      <c r="BJ22" s="72">
        <f t="shared" si="12"/>
        <v>0</v>
      </c>
      <c r="BK22" s="72">
        <f t="shared" si="12"/>
        <v>0</v>
      </c>
      <c r="BL22" s="72">
        <f t="shared" si="12"/>
        <v>0</v>
      </c>
      <c r="BM22" s="72">
        <f t="shared" si="12"/>
        <v>0</v>
      </c>
      <c r="BN22" s="72">
        <f t="shared" si="12"/>
        <v>0</v>
      </c>
      <c r="BO22" s="72">
        <f t="shared" si="12"/>
        <v>0</v>
      </c>
      <c r="BP22" s="72">
        <f t="shared" si="12"/>
        <v>0</v>
      </c>
      <c r="BQ22" s="72">
        <f t="shared" si="12"/>
        <v>0</v>
      </c>
      <c r="BR22" s="72">
        <f t="shared" si="12"/>
        <v>0</v>
      </c>
      <c r="BS22" s="72">
        <f t="shared" si="12"/>
        <v>0</v>
      </c>
      <c r="BT22" s="72">
        <f t="shared" si="12"/>
        <v>0</v>
      </c>
      <c r="BU22" s="72">
        <f t="shared" si="13"/>
        <v>0</v>
      </c>
      <c r="BV22" s="72">
        <f t="shared" si="13"/>
        <v>0</v>
      </c>
      <c r="BW22" s="72">
        <f t="shared" si="13"/>
        <v>0</v>
      </c>
      <c r="BX22" s="72">
        <f t="shared" si="13"/>
        <v>0</v>
      </c>
      <c r="BY22" s="72">
        <f t="shared" si="13"/>
        <v>0</v>
      </c>
      <c r="BZ22" s="72">
        <f t="shared" si="13"/>
        <v>0</v>
      </c>
      <c r="CA22" s="72">
        <f t="shared" si="13"/>
        <v>0</v>
      </c>
      <c r="CB22" s="72">
        <f t="shared" si="13"/>
        <v>0</v>
      </c>
      <c r="CC22" s="72">
        <f t="shared" si="13"/>
        <v>0</v>
      </c>
      <c r="CD22" s="72">
        <f t="shared" si="13"/>
        <v>0</v>
      </c>
      <c r="CE22" s="72">
        <f t="shared" si="13"/>
        <v>0</v>
      </c>
      <c r="CF22" s="72">
        <f t="shared" si="13"/>
        <v>0</v>
      </c>
      <c r="CG22" s="72">
        <f t="shared" si="13"/>
        <v>0</v>
      </c>
      <c r="CH22" s="72">
        <f t="shared" si="13"/>
        <v>0</v>
      </c>
      <c r="CI22" s="72">
        <f t="shared" si="13"/>
        <v>0</v>
      </c>
      <c r="CJ22" s="72">
        <f t="shared" si="13"/>
        <v>0</v>
      </c>
      <c r="CK22" s="72">
        <f t="shared" si="14"/>
        <v>0</v>
      </c>
      <c r="CL22" s="72">
        <f t="shared" si="14"/>
        <v>0</v>
      </c>
      <c r="CM22" s="72">
        <f t="shared" si="14"/>
        <v>0</v>
      </c>
      <c r="CN22" s="72">
        <f t="shared" si="14"/>
        <v>0</v>
      </c>
      <c r="CO22" s="72">
        <f t="shared" si="14"/>
        <v>0</v>
      </c>
      <c r="CP22" s="72">
        <f t="shared" si="14"/>
        <v>0</v>
      </c>
      <c r="CQ22" s="72">
        <f t="shared" si="14"/>
        <v>0</v>
      </c>
      <c r="CR22" s="72">
        <f t="shared" si="14"/>
        <v>0</v>
      </c>
      <c r="CS22" s="72">
        <f t="shared" si="14"/>
        <v>0</v>
      </c>
      <c r="CT22" s="72">
        <f t="shared" si="14"/>
        <v>0</v>
      </c>
      <c r="CU22" s="72">
        <f t="shared" si="14"/>
        <v>0</v>
      </c>
      <c r="CV22" s="72">
        <f t="shared" si="14"/>
        <v>0</v>
      </c>
      <c r="CW22" s="72">
        <f t="shared" si="14"/>
        <v>0</v>
      </c>
      <c r="CX22" s="72">
        <f t="shared" si="14"/>
        <v>0</v>
      </c>
      <c r="CY22" s="72">
        <f t="shared" si="14"/>
        <v>0</v>
      </c>
      <c r="CZ22" s="72">
        <f t="shared" si="14"/>
        <v>0</v>
      </c>
    </row>
    <row r="23" spans="2:104" x14ac:dyDescent="0.3">
      <c r="B23" s="75"/>
      <c r="C23" s="74" t="str">
        <f>+'[16]CADENA DE VALOR'!B34</f>
        <v>APOYO A LA SUPERVISIÓN</v>
      </c>
      <c r="D23" s="71">
        <f>+'[16]CADENA DE VALOR'!I34</f>
        <v>63802032.201900005</v>
      </c>
      <c r="E23" s="81">
        <f>+E22</f>
        <v>5</v>
      </c>
      <c r="F23" s="77">
        <f>+D6</f>
        <v>40</v>
      </c>
      <c r="G23" s="70">
        <f>+F23-E23+1</f>
        <v>36</v>
      </c>
      <c r="H23" s="71" t="str">
        <f>+IF(D23=SUM(I23:BL23),"OK",SUM(I23:BL23))</f>
        <v>OK</v>
      </c>
      <c r="I23" s="72">
        <f t="shared" si="9"/>
        <v>0</v>
      </c>
      <c r="J23" s="72">
        <f t="shared" si="9"/>
        <v>0</v>
      </c>
      <c r="K23" s="72">
        <f t="shared" si="9"/>
        <v>0</v>
      </c>
      <c r="L23" s="72">
        <f t="shared" si="9"/>
        <v>0</v>
      </c>
      <c r="M23" s="72">
        <f t="shared" si="9"/>
        <v>1772278.6722750003</v>
      </c>
      <c r="N23" s="72">
        <f t="shared" si="9"/>
        <v>1772278.6722750003</v>
      </c>
      <c r="O23" s="72">
        <f t="shared" si="9"/>
        <v>1772278.6722750003</v>
      </c>
      <c r="P23" s="72">
        <f t="shared" si="9"/>
        <v>1772278.6722750003</v>
      </c>
      <c r="Q23" s="72">
        <f t="shared" si="9"/>
        <v>1772278.6722750003</v>
      </c>
      <c r="R23" s="72">
        <f t="shared" si="9"/>
        <v>1772278.6722750003</v>
      </c>
      <c r="S23" s="72">
        <f t="shared" si="9"/>
        <v>1772278.6722750003</v>
      </c>
      <c r="T23" s="72">
        <f t="shared" si="9"/>
        <v>1772278.6722750003</v>
      </c>
      <c r="U23" s="72">
        <f t="shared" si="9"/>
        <v>1772278.6722750003</v>
      </c>
      <c r="V23" s="72">
        <f t="shared" si="9"/>
        <v>1772278.6722750003</v>
      </c>
      <c r="W23" s="72">
        <f t="shared" si="9"/>
        <v>1772278.6722750003</v>
      </c>
      <c r="X23" s="72">
        <f t="shared" si="9"/>
        <v>1772278.6722750003</v>
      </c>
      <c r="Y23" s="72">
        <f t="shared" si="10"/>
        <v>1772278.6722750003</v>
      </c>
      <c r="Z23" s="72">
        <f t="shared" si="10"/>
        <v>1772278.6722750003</v>
      </c>
      <c r="AA23" s="72">
        <f t="shared" si="10"/>
        <v>1772278.6722750003</v>
      </c>
      <c r="AB23" s="72">
        <f t="shared" si="10"/>
        <v>1772278.6722750003</v>
      </c>
      <c r="AC23" s="72">
        <f t="shared" si="10"/>
        <v>1772278.6722750003</v>
      </c>
      <c r="AD23" s="72">
        <f t="shared" si="10"/>
        <v>1772278.6722750003</v>
      </c>
      <c r="AE23" s="72">
        <f t="shared" si="10"/>
        <v>1772278.6722750003</v>
      </c>
      <c r="AF23" s="72">
        <f t="shared" si="10"/>
        <v>1772278.6722750003</v>
      </c>
      <c r="AG23" s="72">
        <f t="shared" si="10"/>
        <v>1772278.6722750003</v>
      </c>
      <c r="AH23" s="72">
        <f t="shared" si="10"/>
        <v>1772278.6722750003</v>
      </c>
      <c r="AI23" s="72">
        <f t="shared" si="10"/>
        <v>1772278.6722750003</v>
      </c>
      <c r="AJ23" s="72">
        <f t="shared" si="10"/>
        <v>1772278.6722750003</v>
      </c>
      <c r="AK23" s="72">
        <f t="shared" si="10"/>
        <v>1772278.6722750003</v>
      </c>
      <c r="AL23" s="72">
        <f t="shared" si="10"/>
        <v>1772278.6722750003</v>
      </c>
      <c r="AM23" s="72">
        <f t="shared" si="10"/>
        <v>1772278.6722750003</v>
      </c>
      <c r="AN23" s="72">
        <f t="shared" si="10"/>
        <v>1772278.6722750003</v>
      </c>
      <c r="AO23" s="72">
        <f t="shared" si="11"/>
        <v>1772278.6722750003</v>
      </c>
      <c r="AP23" s="72">
        <f t="shared" si="11"/>
        <v>1772278.6722750003</v>
      </c>
      <c r="AQ23" s="72">
        <f t="shared" si="11"/>
        <v>1772278.6722750003</v>
      </c>
      <c r="AR23" s="72">
        <f t="shared" si="11"/>
        <v>1772278.6722750003</v>
      </c>
      <c r="AS23" s="72">
        <f t="shared" si="11"/>
        <v>1772278.6722750003</v>
      </c>
      <c r="AT23" s="72">
        <f t="shared" si="11"/>
        <v>1772278.6722750003</v>
      </c>
      <c r="AU23" s="72">
        <f t="shared" si="11"/>
        <v>1772278.6722750003</v>
      </c>
      <c r="AV23" s="72">
        <f t="shared" si="11"/>
        <v>1772278.6722750003</v>
      </c>
      <c r="AW23" s="72">
        <f t="shared" si="11"/>
        <v>0</v>
      </c>
      <c r="AX23" s="72">
        <f t="shared" si="11"/>
        <v>0</v>
      </c>
      <c r="AY23" s="72">
        <f t="shared" si="11"/>
        <v>0</v>
      </c>
      <c r="AZ23" s="72">
        <f t="shared" si="11"/>
        <v>0</v>
      </c>
      <c r="BA23" s="72">
        <f t="shared" si="11"/>
        <v>0</v>
      </c>
      <c r="BB23" s="72">
        <f t="shared" si="11"/>
        <v>0</v>
      </c>
      <c r="BC23" s="72">
        <f t="shared" si="11"/>
        <v>0</v>
      </c>
      <c r="BD23" s="72">
        <f t="shared" si="11"/>
        <v>0</v>
      </c>
      <c r="BE23" s="72">
        <f t="shared" si="12"/>
        <v>0</v>
      </c>
      <c r="BF23" s="72">
        <f t="shared" si="12"/>
        <v>0</v>
      </c>
      <c r="BG23" s="72">
        <f t="shared" si="12"/>
        <v>0</v>
      </c>
      <c r="BH23" s="72">
        <f t="shared" si="12"/>
        <v>0</v>
      </c>
      <c r="BI23" s="72">
        <f t="shared" si="12"/>
        <v>0</v>
      </c>
      <c r="BJ23" s="72">
        <f t="shared" si="12"/>
        <v>0</v>
      </c>
      <c r="BK23" s="72">
        <f t="shared" si="12"/>
        <v>0</v>
      </c>
      <c r="BL23" s="72">
        <f t="shared" si="12"/>
        <v>0</v>
      </c>
      <c r="BM23" s="72">
        <f t="shared" si="12"/>
        <v>0</v>
      </c>
      <c r="BN23" s="72">
        <f t="shared" si="12"/>
        <v>0</v>
      </c>
      <c r="BO23" s="72">
        <f t="shared" si="12"/>
        <v>0</v>
      </c>
      <c r="BP23" s="72">
        <f t="shared" si="12"/>
        <v>0</v>
      </c>
      <c r="BQ23" s="72">
        <f t="shared" si="12"/>
        <v>0</v>
      </c>
      <c r="BR23" s="72">
        <f t="shared" si="12"/>
        <v>0</v>
      </c>
      <c r="BS23" s="72">
        <f t="shared" si="12"/>
        <v>0</v>
      </c>
      <c r="BT23" s="72">
        <f t="shared" si="12"/>
        <v>0</v>
      </c>
      <c r="BU23" s="72">
        <f t="shared" si="13"/>
        <v>0</v>
      </c>
      <c r="BV23" s="72">
        <f t="shared" si="13"/>
        <v>0</v>
      </c>
      <c r="BW23" s="72">
        <f t="shared" si="13"/>
        <v>0</v>
      </c>
      <c r="BX23" s="72">
        <f t="shared" si="13"/>
        <v>0</v>
      </c>
      <c r="BY23" s="72">
        <f t="shared" si="13"/>
        <v>0</v>
      </c>
      <c r="BZ23" s="72">
        <f t="shared" si="13"/>
        <v>0</v>
      </c>
      <c r="CA23" s="72">
        <f t="shared" si="13"/>
        <v>0</v>
      </c>
      <c r="CB23" s="72">
        <f t="shared" si="13"/>
        <v>0</v>
      </c>
      <c r="CC23" s="72">
        <f t="shared" si="13"/>
        <v>0</v>
      </c>
      <c r="CD23" s="72">
        <f t="shared" si="13"/>
        <v>0</v>
      </c>
      <c r="CE23" s="72">
        <f t="shared" si="13"/>
        <v>0</v>
      </c>
      <c r="CF23" s="72">
        <f t="shared" si="13"/>
        <v>0</v>
      </c>
      <c r="CG23" s="72">
        <f t="shared" si="13"/>
        <v>0</v>
      </c>
      <c r="CH23" s="72">
        <f t="shared" si="13"/>
        <v>0</v>
      </c>
      <c r="CI23" s="72">
        <f t="shared" si="13"/>
        <v>0</v>
      </c>
      <c r="CJ23" s="72">
        <f t="shared" si="13"/>
        <v>0</v>
      </c>
      <c r="CK23" s="72">
        <f t="shared" si="14"/>
        <v>0</v>
      </c>
      <c r="CL23" s="72">
        <f t="shared" si="14"/>
        <v>0</v>
      </c>
      <c r="CM23" s="72">
        <f t="shared" si="14"/>
        <v>0</v>
      </c>
      <c r="CN23" s="72">
        <f t="shared" si="14"/>
        <v>0</v>
      </c>
      <c r="CO23" s="72">
        <f t="shared" si="14"/>
        <v>0</v>
      </c>
      <c r="CP23" s="72">
        <f t="shared" si="14"/>
        <v>0</v>
      </c>
      <c r="CQ23" s="72">
        <f t="shared" si="14"/>
        <v>0</v>
      </c>
      <c r="CR23" s="72">
        <f t="shared" si="14"/>
        <v>0</v>
      </c>
      <c r="CS23" s="72">
        <f t="shared" si="14"/>
        <v>0</v>
      </c>
      <c r="CT23" s="72">
        <f t="shared" si="14"/>
        <v>0</v>
      </c>
      <c r="CU23" s="72">
        <f t="shared" si="14"/>
        <v>0</v>
      </c>
      <c r="CV23" s="72">
        <f t="shared" si="14"/>
        <v>0</v>
      </c>
      <c r="CW23" s="72">
        <f t="shared" si="14"/>
        <v>0</v>
      </c>
      <c r="CX23" s="72">
        <f t="shared" si="14"/>
        <v>0</v>
      </c>
      <c r="CY23" s="72">
        <f t="shared" si="14"/>
        <v>0</v>
      </c>
      <c r="CZ23" s="72">
        <f t="shared" si="14"/>
        <v>0</v>
      </c>
    </row>
    <row r="24" spans="2:104" x14ac:dyDescent="0.3">
      <c r="B24" s="75"/>
      <c r="C24" s="74" t="str">
        <f>+'[16]CADENA DE VALOR'!B35</f>
        <v>CAPACITACIÓN A USUARIOS</v>
      </c>
      <c r="D24" s="71">
        <f>+'[16]CADENA DE VALOR'!I35</f>
        <v>37722605.076201811</v>
      </c>
      <c r="E24" s="77">
        <f>+IF(D6&lt;=24,D6-3,IF(D6&lt;=48,D6-7,IF(D6&lt;=72,D6-11,D6-15)))</f>
        <v>33</v>
      </c>
      <c r="F24" s="77">
        <f>+D6</f>
        <v>40</v>
      </c>
      <c r="G24" s="70">
        <f>+F24-E24+1</f>
        <v>8</v>
      </c>
      <c r="H24" s="71" t="str">
        <f>+IF(D24=SUM(I24:BL24),"OK",SUM(I24:BL24))</f>
        <v>OK</v>
      </c>
      <c r="I24" s="72">
        <f t="shared" si="9"/>
        <v>0</v>
      </c>
      <c r="J24" s="72">
        <f t="shared" si="9"/>
        <v>0</v>
      </c>
      <c r="K24" s="72">
        <f t="shared" si="9"/>
        <v>0</v>
      </c>
      <c r="L24" s="72">
        <f t="shared" si="9"/>
        <v>0</v>
      </c>
      <c r="M24" s="72">
        <f t="shared" si="9"/>
        <v>0</v>
      </c>
      <c r="N24" s="72">
        <f t="shared" si="9"/>
        <v>0</v>
      </c>
      <c r="O24" s="72">
        <f t="shared" si="9"/>
        <v>0</v>
      </c>
      <c r="P24" s="72">
        <f t="shared" si="9"/>
        <v>0</v>
      </c>
      <c r="Q24" s="72">
        <f t="shared" si="9"/>
        <v>0</v>
      </c>
      <c r="R24" s="72">
        <f t="shared" si="9"/>
        <v>0</v>
      </c>
      <c r="S24" s="72">
        <f t="shared" si="9"/>
        <v>0</v>
      </c>
      <c r="T24" s="72">
        <f t="shared" si="9"/>
        <v>0</v>
      </c>
      <c r="U24" s="72">
        <f t="shared" si="9"/>
        <v>0</v>
      </c>
      <c r="V24" s="72">
        <f t="shared" si="9"/>
        <v>0</v>
      </c>
      <c r="W24" s="72">
        <f t="shared" si="9"/>
        <v>0</v>
      </c>
      <c r="X24" s="72">
        <f t="shared" si="9"/>
        <v>0</v>
      </c>
      <c r="Y24" s="72">
        <f t="shared" si="10"/>
        <v>0</v>
      </c>
      <c r="Z24" s="72">
        <f t="shared" si="10"/>
        <v>0</v>
      </c>
      <c r="AA24" s="72">
        <f t="shared" si="10"/>
        <v>0</v>
      </c>
      <c r="AB24" s="72">
        <f t="shared" si="10"/>
        <v>0</v>
      </c>
      <c r="AC24" s="72">
        <f t="shared" si="10"/>
        <v>0</v>
      </c>
      <c r="AD24" s="72">
        <f t="shared" si="10"/>
        <v>0</v>
      </c>
      <c r="AE24" s="72">
        <f t="shared" si="10"/>
        <v>0</v>
      </c>
      <c r="AF24" s="72">
        <f t="shared" si="10"/>
        <v>0</v>
      </c>
      <c r="AG24" s="72">
        <f t="shared" si="10"/>
        <v>0</v>
      </c>
      <c r="AH24" s="72">
        <f t="shared" si="10"/>
        <v>0</v>
      </c>
      <c r="AI24" s="72">
        <f t="shared" si="10"/>
        <v>0</v>
      </c>
      <c r="AJ24" s="72">
        <f t="shared" si="10"/>
        <v>0</v>
      </c>
      <c r="AK24" s="72">
        <f t="shared" si="10"/>
        <v>0</v>
      </c>
      <c r="AL24" s="72">
        <f t="shared" si="10"/>
        <v>0</v>
      </c>
      <c r="AM24" s="72">
        <f t="shared" si="10"/>
        <v>0</v>
      </c>
      <c r="AN24" s="72">
        <f t="shared" si="10"/>
        <v>0</v>
      </c>
      <c r="AO24" s="72">
        <f t="shared" si="11"/>
        <v>4715325.6345252264</v>
      </c>
      <c r="AP24" s="72">
        <f t="shared" si="11"/>
        <v>4715325.6345252264</v>
      </c>
      <c r="AQ24" s="72">
        <f t="shared" si="11"/>
        <v>4715325.6345252264</v>
      </c>
      <c r="AR24" s="72">
        <f t="shared" si="11"/>
        <v>4715325.6345252264</v>
      </c>
      <c r="AS24" s="72">
        <f t="shared" si="11"/>
        <v>4715325.6345252264</v>
      </c>
      <c r="AT24" s="72">
        <f t="shared" si="11"/>
        <v>4715325.6345252264</v>
      </c>
      <c r="AU24" s="72">
        <f t="shared" si="11"/>
        <v>4715325.6345252264</v>
      </c>
      <c r="AV24" s="72">
        <f t="shared" si="11"/>
        <v>4715325.6345252264</v>
      </c>
      <c r="AW24" s="72">
        <f t="shared" si="11"/>
        <v>0</v>
      </c>
      <c r="AX24" s="72">
        <f t="shared" si="11"/>
        <v>0</v>
      </c>
      <c r="AY24" s="72">
        <f t="shared" si="11"/>
        <v>0</v>
      </c>
      <c r="AZ24" s="72">
        <f t="shared" si="11"/>
        <v>0</v>
      </c>
      <c r="BA24" s="72">
        <f t="shared" si="11"/>
        <v>0</v>
      </c>
      <c r="BB24" s="72">
        <f t="shared" si="11"/>
        <v>0</v>
      </c>
      <c r="BC24" s="72">
        <f t="shared" si="11"/>
        <v>0</v>
      </c>
      <c r="BD24" s="72">
        <f t="shared" si="11"/>
        <v>0</v>
      </c>
      <c r="BE24" s="72">
        <f t="shared" si="12"/>
        <v>0</v>
      </c>
      <c r="BF24" s="72">
        <f t="shared" si="12"/>
        <v>0</v>
      </c>
      <c r="BG24" s="72">
        <f t="shared" si="12"/>
        <v>0</v>
      </c>
      <c r="BH24" s="72">
        <f t="shared" si="12"/>
        <v>0</v>
      </c>
      <c r="BI24" s="72">
        <f t="shared" si="12"/>
        <v>0</v>
      </c>
      <c r="BJ24" s="72">
        <f t="shared" si="12"/>
        <v>0</v>
      </c>
      <c r="BK24" s="72">
        <f t="shared" si="12"/>
        <v>0</v>
      </c>
      <c r="BL24" s="72">
        <f t="shared" si="12"/>
        <v>0</v>
      </c>
      <c r="BM24" s="72">
        <f t="shared" si="12"/>
        <v>0</v>
      </c>
      <c r="BN24" s="72">
        <f t="shared" si="12"/>
        <v>0</v>
      </c>
      <c r="BO24" s="72">
        <f t="shared" si="12"/>
        <v>0</v>
      </c>
      <c r="BP24" s="72">
        <f t="shared" si="12"/>
        <v>0</v>
      </c>
      <c r="BQ24" s="72">
        <f t="shared" si="12"/>
        <v>0</v>
      </c>
      <c r="BR24" s="72">
        <f t="shared" si="12"/>
        <v>0</v>
      </c>
      <c r="BS24" s="72">
        <f t="shared" si="12"/>
        <v>0</v>
      </c>
      <c r="BT24" s="72">
        <f t="shared" si="12"/>
        <v>0</v>
      </c>
      <c r="BU24" s="72">
        <f t="shared" si="13"/>
        <v>0</v>
      </c>
      <c r="BV24" s="72">
        <f t="shared" si="13"/>
        <v>0</v>
      </c>
      <c r="BW24" s="72">
        <f t="shared" si="13"/>
        <v>0</v>
      </c>
      <c r="BX24" s="72">
        <f t="shared" si="13"/>
        <v>0</v>
      </c>
      <c r="BY24" s="72">
        <f t="shared" si="13"/>
        <v>0</v>
      </c>
      <c r="BZ24" s="72">
        <f t="shared" si="13"/>
        <v>0</v>
      </c>
      <c r="CA24" s="72">
        <f t="shared" si="13"/>
        <v>0</v>
      </c>
      <c r="CB24" s="72">
        <f t="shared" si="13"/>
        <v>0</v>
      </c>
      <c r="CC24" s="72">
        <f t="shared" si="13"/>
        <v>0</v>
      </c>
      <c r="CD24" s="72">
        <f t="shared" si="13"/>
        <v>0</v>
      </c>
      <c r="CE24" s="72">
        <f t="shared" si="13"/>
        <v>0</v>
      </c>
      <c r="CF24" s="72">
        <f t="shared" si="13"/>
        <v>0</v>
      </c>
      <c r="CG24" s="72">
        <f t="shared" si="13"/>
        <v>0</v>
      </c>
      <c r="CH24" s="72">
        <f t="shared" si="13"/>
        <v>0</v>
      </c>
      <c r="CI24" s="72">
        <f t="shared" si="13"/>
        <v>0</v>
      </c>
      <c r="CJ24" s="72">
        <f t="shared" si="13"/>
        <v>0</v>
      </c>
      <c r="CK24" s="72">
        <f t="shared" si="14"/>
        <v>0</v>
      </c>
      <c r="CL24" s="72">
        <f t="shared" si="14"/>
        <v>0</v>
      </c>
      <c r="CM24" s="72">
        <f t="shared" si="14"/>
        <v>0</v>
      </c>
      <c r="CN24" s="72">
        <f t="shared" si="14"/>
        <v>0</v>
      </c>
      <c r="CO24" s="72">
        <f t="shared" si="14"/>
        <v>0</v>
      </c>
      <c r="CP24" s="72">
        <f t="shared" si="14"/>
        <v>0</v>
      </c>
      <c r="CQ24" s="72">
        <f t="shared" si="14"/>
        <v>0</v>
      </c>
      <c r="CR24" s="72">
        <f t="shared" si="14"/>
        <v>0</v>
      </c>
      <c r="CS24" s="72">
        <f t="shared" si="14"/>
        <v>0</v>
      </c>
      <c r="CT24" s="72">
        <f t="shared" si="14"/>
        <v>0</v>
      </c>
      <c r="CU24" s="72">
        <f t="shared" si="14"/>
        <v>0</v>
      </c>
      <c r="CV24" s="72">
        <f t="shared" si="14"/>
        <v>0</v>
      </c>
      <c r="CW24" s="72">
        <f t="shared" si="14"/>
        <v>0</v>
      </c>
      <c r="CX24" s="72">
        <f t="shared" si="14"/>
        <v>0</v>
      </c>
      <c r="CY24" s="72">
        <f t="shared" si="14"/>
        <v>0</v>
      </c>
      <c r="CZ24" s="72">
        <f t="shared" si="14"/>
        <v>0</v>
      </c>
    </row>
    <row r="25" spans="2:104" x14ac:dyDescent="0.3">
      <c r="B25" s="75"/>
      <c r="C25" s="67" t="str">
        <f>+'[16]CADENA DE VALOR'!B36</f>
        <v>TOTAL PROYECTO</v>
      </c>
      <c r="D25" s="82">
        <f>SUM(D9:D18)+SUM(D22:D24)</f>
        <v>9228464858.2723389</v>
      </c>
      <c r="E25" s="78"/>
      <c r="F25" s="78"/>
      <c r="G25" s="78"/>
      <c r="H25" s="71" t="str">
        <f>+IF(D25=SUM(I25:BL25)*1000000,"OK",SUM(I25:BL25)*1000000)</f>
        <v>OK</v>
      </c>
      <c r="I25" s="83">
        <f t="shared" ref="I25:AN25" si="15">(SUM(I9:I18)+SUM(I22:I24))/1000000</f>
        <v>0</v>
      </c>
      <c r="J25" s="83">
        <f t="shared" si="15"/>
        <v>0</v>
      </c>
      <c r="K25" s="83">
        <f t="shared" si="15"/>
        <v>0</v>
      </c>
      <c r="L25" s="83">
        <f t="shared" si="15"/>
        <v>0</v>
      </c>
      <c r="M25" s="83">
        <f t="shared" si="15"/>
        <v>56.956575315758215</v>
      </c>
      <c r="N25" s="83">
        <f t="shared" si="15"/>
        <v>56.956575315758215</v>
      </c>
      <c r="O25" s="83">
        <f t="shared" si="15"/>
        <v>56.956575315758215</v>
      </c>
      <c r="P25" s="83">
        <f t="shared" si="15"/>
        <v>56.956575315758215</v>
      </c>
      <c r="Q25" s="83">
        <f t="shared" si="15"/>
        <v>280.09112349790956</v>
      </c>
      <c r="R25" s="83">
        <f t="shared" si="15"/>
        <v>280.09112349790956</v>
      </c>
      <c r="S25" s="83">
        <f t="shared" si="15"/>
        <v>280.09112349790956</v>
      </c>
      <c r="T25" s="83">
        <f t="shared" si="15"/>
        <v>280.09112349790956</v>
      </c>
      <c r="U25" s="83">
        <f t="shared" si="15"/>
        <v>280.09112349790956</v>
      </c>
      <c r="V25" s="83">
        <f t="shared" si="15"/>
        <v>280.09112349790956</v>
      </c>
      <c r="W25" s="83">
        <f t="shared" si="15"/>
        <v>280.09112349790956</v>
      </c>
      <c r="X25" s="83">
        <f t="shared" si="15"/>
        <v>280.09112349790956</v>
      </c>
      <c r="Y25" s="83">
        <f t="shared" si="15"/>
        <v>280.09112349790956</v>
      </c>
      <c r="Z25" s="83">
        <f t="shared" si="15"/>
        <v>280.09112349790956</v>
      </c>
      <c r="AA25" s="83">
        <f t="shared" si="15"/>
        <v>280.09112349790956</v>
      </c>
      <c r="AB25" s="83">
        <f t="shared" si="15"/>
        <v>280.09112349790956</v>
      </c>
      <c r="AC25" s="83">
        <f t="shared" si="15"/>
        <v>280.09112349790956</v>
      </c>
      <c r="AD25" s="83">
        <f t="shared" si="15"/>
        <v>280.09112349790956</v>
      </c>
      <c r="AE25" s="83">
        <f t="shared" si="15"/>
        <v>280.09112349790956</v>
      </c>
      <c r="AF25" s="83">
        <f t="shared" si="15"/>
        <v>280.09112349790956</v>
      </c>
      <c r="AG25" s="83">
        <f t="shared" si="15"/>
        <v>280.09112349790956</v>
      </c>
      <c r="AH25" s="83">
        <f t="shared" si="15"/>
        <v>280.09112349790956</v>
      </c>
      <c r="AI25" s="83">
        <f t="shared" si="15"/>
        <v>280.09112349790956</v>
      </c>
      <c r="AJ25" s="83">
        <f t="shared" si="15"/>
        <v>280.09112349790956</v>
      </c>
      <c r="AK25" s="83">
        <f t="shared" si="15"/>
        <v>280.09112349790956</v>
      </c>
      <c r="AL25" s="83">
        <f t="shared" si="15"/>
        <v>280.09112349790956</v>
      </c>
      <c r="AM25" s="83">
        <f t="shared" si="15"/>
        <v>280.09112349790956</v>
      </c>
      <c r="AN25" s="83">
        <f t="shared" si="15"/>
        <v>280.09112349790956</v>
      </c>
      <c r="AO25" s="83">
        <f t="shared" ref="AO25:BT25" si="16">(SUM(AO9:AO18)+SUM(AO22:AO24))/1000000</f>
        <v>284.80644913243481</v>
      </c>
      <c r="AP25" s="83">
        <f t="shared" si="16"/>
        <v>284.80644913243481</v>
      </c>
      <c r="AQ25" s="83">
        <f t="shared" si="16"/>
        <v>284.80644913243481</v>
      </c>
      <c r="AR25" s="83">
        <f t="shared" si="16"/>
        <v>284.80644913243481</v>
      </c>
      <c r="AS25" s="83">
        <f t="shared" si="16"/>
        <v>284.80644913243481</v>
      </c>
      <c r="AT25" s="83">
        <f t="shared" si="16"/>
        <v>284.80644913243481</v>
      </c>
      <c r="AU25" s="83">
        <f t="shared" si="16"/>
        <v>284.80644913243481</v>
      </c>
      <c r="AV25" s="83">
        <f t="shared" si="16"/>
        <v>284.80644913243481</v>
      </c>
      <c r="AW25" s="83">
        <f t="shared" si="16"/>
        <v>0</v>
      </c>
      <c r="AX25" s="83">
        <f t="shared" si="16"/>
        <v>0</v>
      </c>
      <c r="AY25" s="83">
        <f t="shared" si="16"/>
        <v>0</v>
      </c>
      <c r="AZ25" s="83">
        <f t="shared" si="16"/>
        <v>0</v>
      </c>
      <c r="BA25" s="83">
        <f t="shared" si="16"/>
        <v>0</v>
      </c>
      <c r="BB25" s="83">
        <f t="shared" si="16"/>
        <v>0</v>
      </c>
      <c r="BC25" s="83">
        <f t="shared" si="16"/>
        <v>0</v>
      </c>
      <c r="BD25" s="83">
        <f t="shared" si="16"/>
        <v>0</v>
      </c>
      <c r="BE25" s="83">
        <f t="shared" si="16"/>
        <v>0</v>
      </c>
      <c r="BF25" s="83">
        <f t="shared" si="16"/>
        <v>0</v>
      </c>
      <c r="BG25" s="83">
        <f t="shared" si="16"/>
        <v>0</v>
      </c>
      <c r="BH25" s="83">
        <f t="shared" si="16"/>
        <v>0</v>
      </c>
      <c r="BI25" s="83">
        <f t="shared" si="16"/>
        <v>0</v>
      </c>
      <c r="BJ25" s="83">
        <f t="shared" si="16"/>
        <v>0</v>
      </c>
      <c r="BK25" s="83">
        <f t="shared" si="16"/>
        <v>0</v>
      </c>
      <c r="BL25" s="83">
        <f t="shared" si="16"/>
        <v>0</v>
      </c>
      <c r="BM25" s="83">
        <f t="shared" si="16"/>
        <v>0</v>
      </c>
      <c r="BN25" s="83">
        <f t="shared" si="16"/>
        <v>0</v>
      </c>
      <c r="BO25" s="83">
        <f t="shared" si="16"/>
        <v>0</v>
      </c>
      <c r="BP25" s="83">
        <f t="shared" si="16"/>
        <v>0</v>
      </c>
      <c r="BQ25" s="83">
        <f t="shared" si="16"/>
        <v>0</v>
      </c>
      <c r="BR25" s="83">
        <f t="shared" si="16"/>
        <v>0</v>
      </c>
      <c r="BS25" s="83">
        <f t="shared" si="16"/>
        <v>0</v>
      </c>
      <c r="BT25" s="83">
        <f t="shared" si="16"/>
        <v>0</v>
      </c>
      <c r="BU25" s="83">
        <f t="shared" ref="BU25:CZ25" si="17">(SUM(BU9:BU18)+SUM(BU22:BU24))/1000000</f>
        <v>0</v>
      </c>
      <c r="BV25" s="83">
        <f t="shared" si="17"/>
        <v>0</v>
      </c>
      <c r="BW25" s="83">
        <f t="shared" si="17"/>
        <v>0</v>
      </c>
      <c r="BX25" s="83">
        <f t="shared" si="17"/>
        <v>0</v>
      </c>
      <c r="BY25" s="83">
        <f t="shared" si="17"/>
        <v>0</v>
      </c>
      <c r="BZ25" s="83">
        <f t="shared" si="17"/>
        <v>0</v>
      </c>
      <c r="CA25" s="83">
        <f t="shared" si="17"/>
        <v>0</v>
      </c>
      <c r="CB25" s="83">
        <f t="shared" si="17"/>
        <v>0</v>
      </c>
      <c r="CC25" s="83">
        <f t="shared" si="17"/>
        <v>0</v>
      </c>
      <c r="CD25" s="83">
        <f t="shared" si="17"/>
        <v>0</v>
      </c>
      <c r="CE25" s="83">
        <f t="shared" si="17"/>
        <v>0</v>
      </c>
      <c r="CF25" s="83">
        <f t="shared" si="17"/>
        <v>0</v>
      </c>
      <c r="CG25" s="83">
        <f t="shared" si="17"/>
        <v>0</v>
      </c>
      <c r="CH25" s="83">
        <f t="shared" si="17"/>
        <v>0</v>
      </c>
      <c r="CI25" s="83">
        <f t="shared" si="17"/>
        <v>0</v>
      </c>
      <c r="CJ25" s="83">
        <f t="shared" si="17"/>
        <v>0</v>
      </c>
      <c r="CK25" s="83">
        <f t="shared" si="17"/>
        <v>0</v>
      </c>
      <c r="CL25" s="83">
        <f t="shared" si="17"/>
        <v>0</v>
      </c>
      <c r="CM25" s="83">
        <f t="shared" si="17"/>
        <v>0</v>
      </c>
      <c r="CN25" s="83">
        <f t="shared" si="17"/>
        <v>0</v>
      </c>
      <c r="CO25" s="83">
        <f t="shared" si="17"/>
        <v>0</v>
      </c>
      <c r="CP25" s="83">
        <f t="shared" si="17"/>
        <v>0</v>
      </c>
      <c r="CQ25" s="83">
        <f t="shared" si="17"/>
        <v>0</v>
      </c>
      <c r="CR25" s="83">
        <f t="shared" si="17"/>
        <v>0</v>
      </c>
      <c r="CS25" s="83">
        <f t="shared" si="17"/>
        <v>0</v>
      </c>
      <c r="CT25" s="83">
        <f t="shared" si="17"/>
        <v>0</v>
      </c>
      <c r="CU25" s="83">
        <f t="shared" si="17"/>
        <v>0</v>
      </c>
      <c r="CV25" s="83">
        <f t="shared" si="17"/>
        <v>0</v>
      </c>
      <c r="CW25" s="83">
        <f t="shared" si="17"/>
        <v>0</v>
      </c>
      <c r="CX25" s="83">
        <f t="shared" si="17"/>
        <v>0</v>
      </c>
      <c r="CY25" s="83">
        <f t="shared" si="17"/>
        <v>0</v>
      </c>
      <c r="CZ25" s="83">
        <f t="shared" si="17"/>
        <v>0</v>
      </c>
    </row>
    <row r="26" spans="2:104" x14ac:dyDescent="0.3">
      <c r="B26" s="75"/>
      <c r="C26" s="84"/>
      <c r="D26" s="80"/>
      <c r="E26" s="73"/>
      <c r="F26" s="73"/>
      <c r="G26" s="73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</row>
    <row r="27" spans="2:104" x14ac:dyDescent="0.3">
      <c r="D27" s="85"/>
      <c r="E27" s="86"/>
      <c r="F27" s="86"/>
      <c r="G27" s="86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</row>
    <row r="28" spans="2:104" x14ac:dyDescent="0.3">
      <c r="D28" s="85"/>
      <c r="E28" s="86"/>
      <c r="F28" s="86"/>
      <c r="G28" s="86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2:104" ht="18.5" x14ac:dyDescent="0.3">
      <c r="B29" s="178" t="s">
        <v>116</v>
      </c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8"/>
      <c r="BY29" s="178"/>
      <c r="BZ29" s="178"/>
      <c r="CA29" s="178"/>
      <c r="CB29" s="178"/>
      <c r="CC29" s="178"/>
      <c r="CD29" s="178"/>
      <c r="CE29" s="178"/>
      <c r="CF29" s="178"/>
      <c r="CG29" s="178"/>
      <c r="CH29" s="178"/>
      <c r="CI29" s="178"/>
      <c r="CJ29" s="178"/>
      <c r="CK29" s="178"/>
      <c r="CL29" s="178"/>
      <c r="CM29" s="178"/>
      <c r="CN29" s="178"/>
      <c r="CO29" s="178"/>
      <c r="CP29" s="178"/>
      <c r="CQ29" s="178"/>
      <c r="CR29" s="178"/>
      <c r="CS29" s="178"/>
      <c r="CT29" s="178"/>
      <c r="CU29" s="178"/>
      <c r="CV29" s="178"/>
      <c r="CW29" s="178"/>
      <c r="CX29" s="178"/>
      <c r="CY29" s="178"/>
      <c r="CZ29" s="178"/>
    </row>
    <row r="30" spans="2:104" x14ac:dyDescent="0.3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</row>
    <row r="31" spans="2:104" x14ac:dyDescent="0.3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</row>
    <row r="32" spans="2:104" x14ac:dyDescent="0.3">
      <c r="D32" s="85"/>
      <c r="E32" s="86"/>
      <c r="F32" s="86"/>
      <c r="G32" s="86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</row>
    <row r="33" spans="2:64" x14ac:dyDescent="0.3">
      <c r="D33" s="85"/>
      <c r="E33" s="86"/>
      <c r="F33" s="86"/>
      <c r="G33" s="86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</row>
    <row r="34" spans="2:64" x14ac:dyDescent="0.3">
      <c r="D34" s="85"/>
      <c r="E34" s="86"/>
      <c r="F34" s="86"/>
      <c r="G34" s="86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2:64" x14ac:dyDescent="0.3">
      <c r="C35" s="89"/>
      <c r="D35" s="89"/>
      <c r="E35" s="89"/>
      <c r="F35" s="89"/>
      <c r="G35" s="89"/>
    </row>
    <row r="36" spans="2:64" x14ac:dyDescent="0.3">
      <c r="C36" s="90"/>
      <c r="D36" s="90"/>
      <c r="E36" s="90"/>
      <c r="F36" s="90"/>
      <c r="G36" s="90"/>
    </row>
    <row r="37" spans="2:64" x14ac:dyDescent="0.3">
      <c r="C37" s="89"/>
      <c r="D37" s="89"/>
      <c r="E37" s="89"/>
      <c r="F37" s="89"/>
      <c r="G37" s="89"/>
    </row>
    <row r="38" spans="2:64" x14ac:dyDescent="0.3">
      <c r="C38" s="90"/>
      <c r="D38" s="90"/>
      <c r="E38" s="90"/>
      <c r="F38" s="90"/>
      <c r="G38" s="90"/>
    </row>
    <row r="47" spans="2:64" x14ac:dyDescent="0.3">
      <c r="B47" s="89"/>
    </row>
    <row r="48" spans="2:64" x14ac:dyDescent="0.3">
      <c r="B48" s="90"/>
    </row>
    <row r="49" spans="2:2" x14ac:dyDescent="0.3">
      <c r="B49" s="89"/>
    </row>
    <row r="50" spans="2:2" x14ac:dyDescent="0.3">
      <c r="B50" s="90"/>
    </row>
    <row r="65" spans="3:3" x14ac:dyDescent="0.3">
      <c r="C65" s="89" t="s">
        <v>51</v>
      </c>
    </row>
    <row r="66" spans="3:3" x14ac:dyDescent="0.3">
      <c r="C66" s="90" t="str">
        <f>+[16]Datos_Presupuesto!C4</f>
        <v>DAVID MONTAÑO OLMEDO</v>
      </c>
    </row>
    <row r="67" spans="3:3" x14ac:dyDescent="0.3">
      <c r="C67" s="89" t="str">
        <f>+[16]Datos_Presupuesto!C5</f>
        <v>1088262917 - CL205-91010</v>
      </c>
    </row>
    <row r="68" spans="3:3" x14ac:dyDescent="0.3">
      <c r="C68" s="90" t="str">
        <f>+[16]Datos_Presupuesto!C6</f>
        <v>INGENIERO ELECTRICISTA</v>
      </c>
    </row>
  </sheetData>
  <mergeCells count="27">
    <mergeCell ref="B29:CZ29"/>
    <mergeCell ref="BM6:BP6"/>
    <mergeCell ref="BQ6:BT6"/>
    <mergeCell ref="BU6:BX6"/>
    <mergeCell ref="BY6:CB6"/>
    <mergeCell ref="CC6:CF6"/>
    <mergeCell ref="CG6:CJ6"/>
    <mergeCell ref="AO6:AR6"/>
    <mergeCell ref="AS6:AV6"/>
    <mergeCell ref="AW6:AZ6"/>
    <mergeCell ref="BA6:BD6"/>
    <mergeCell ref="BE6:BH6"/>
    <mergeCell ref="BI6:BL6"/>
    <mergeCell ref="B2:CZ2"/>
    <mergeCell ref="B5:CZ5"/>
    <mergeCell ref="I6:L6"/>
    <mergeCell ref="M6:P6"/>
    <mergeCell ref="Q6:T6"/>
    <mergeCell ref="U6:X6"/>
    <mergeCell ref="Y6:AB6"/>
    <mergeCell ref="AC6:AF6"/>
    <mergeCell ref="AG6:AJ6"/>
    <mergeCell ref="AK6:AN6"/>
    <mergeCell ref="CK6:CN6"/>
    <mergeCell ref="CO6:CR6"/>
    <mergeCell ref="CS6:CV6"/>
    <mergeCell ref="CW6:CZ6"/>
  </mergeCells>
  <conditionalFormatting sqref="I10:I19 J11:CZ19">
    <cfRule type="cellIs" dxfId="7" priority="5" stopIfTrue="1" operator="greaterThan">
      <formula>0</formula>
    </cfRule>
  </conditionalFormatting>
  <conditionalFormatting sqref="I9:BL9 M10:BL10">
    <cfRule type="cellIs" dxfId="6" priority="3" stopIfTrue="1" operator="greaterThan">
      <formula>0</formula>
    </cfRule>
  </conditionalFormatting>
  <conditionalFormatting sqref="I9:BL9">
    <cfRule type="cellIs" dxfId="5" priority="2" stopIfTrue="1" operator="greaterThan">
      <formula>0</formula>
    </cfRule>
  </conditionalFormatting>
  <conditionalFormatting sqref="I8:CZ8">
    <cfRule type="cellIs" dxfId="4" priority="8" stopIfTrue="1" operator="greaterThan">
      <formula>0</formula>
    </cfRule>
  </conditionalFormatting>
  <conditionalFormatting sqref="I8:CZ9 J10:CZ10">
    <cfRule type="cellIs" dxfId="3" priority="1" stopIfTrue="1" operator="greaterThan">
      <formula>0</formula>
    </cfRule>
  </conditionalFormatting>
  <conditionalFormatting sqref="I20:CZ20 I26:CZ26">
    <cfRule type="cellIs" dxfId="2" priority="7" stopIfTrue="1" operator="greaterThan">
      <formula>0</formula>
    </cfRule>
  </conditionalFormatting>
  <conditionalFormatting sqref="I21:CZ24">
    <cfRule type="cellIs" dxfId="1" priority="6" stopIfTrue="1" operator="greaterThan">
      <formula>0</formula>
    </cfRule>
  </conditionalFormatting>
  <conditionalFormatting sqref="BM9:CZ10 I10:L19 M11:CZ19">
    <cfRule type="cellIs" dxfId="0" priority="4" stopIfTrue="1" operator="greaterThan">
      <formula>0</formula>
    </cfRule>
  </conditionalFormatting>
  <printOptions horizontalCentered="1"/>
  <pageMargins left="0.70866141732283516" right="0.70866141732283516" top="0.74803149606299213" bottom="0.74803149606299213" header="0.31496062992126012" footer="0.31496062992126012"/>
  <pageSetup scale="28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41"/>
  <sheetViews>
    <sheetView tabSelected="1" topLeftCell="A7" workbookViewId="0">
      <selection activeCell="C11" sqref="C11"/>
    </sheetView>
  </sheetViews>
  <sheetFormatPr baseColWidth="10" defaultColWidth="9.1796875" defaultRowHeight="12.5" x14ac:dyDescent="0.35"/>
  <cols>
    <col min="1" max="1" width="2.26953125" style="91" customWidth="1"/>
    <col min="2" max="2" width="7.26953125" style="91" customWidth="1"/>
    <col min="3" max="3" width="58.08984375" style="91" customWidth="1"/>
    <col min="4" max="5" width="10.6328125" style="91" customWidth="1"/>
    <col min="6" max="11" width="17.6328125" style="91" customWidth="1"/>
    <col min="12" max="12" width="2.453125" style="91" customWidth="1"/>
    <col min="13" max="13" width="17.6328125" style="91" customWidth="1"/>
    <col min="14" max="14" width="6.453125" style="91" customWidth="1"/>
    <col min="15" max="15" width="17" style="91" customWidth="1"/>
    <col min="16" max="16384" width="9.1796875" style="91"/>
  </cols>
  <sheetData>
    <row r="1" spans="2:14" x14ac:dyDescent="0.35">
      <c r="F1" s="92"/>
      <c r="G1" s="92"/>
      <c r="H1" s="92"/>
      <c r="I1" s="92"/>
      <c r="J1" s="92"/>
    </row>
    <row r="3" spans="2:14" ht="37.9" customHeight="1" x14ac:dyDescent="0.35">
      <c r="B3" s="148" t="s">
        <v>253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2:14" x14ac:dyDescent="0.35">
      <c r="B4" s="126"/>
      <c r="C4" s="126"/>
    </row>
    <row r="5" spans="2:14" ht="22" customHeight="1" x14ac:dyDescent="0.35">
      <c r="B5" s="155" t="s">
        <v>0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</row>
    <row r="7" spans="2:14" ht="14.5" customHeight="1" x14ac:dyDescent="0.35">
      <c r="B7" s="157" t="s">
        <v>1</v>
      </c>
      <c r="C7" s="158" t="s">
        <v>2</v>
      </c>
      <c r="D7" s="164" t="s">
        <v>3</v>
      </c>
      <c r="E7" s="165"/>
      <c r="F7" s="165"/>
      <c r="G7" s="165"/>
      <c r="H7" s="165"/>
      <c r="I7" s="165"/>
      <c r="J7" s="166"/>
      <c r="K7" s="160" t="s">
        <v>4</v>
      </c>
      <c r="M7" s="162" t="s">
        <v>5</v>
      </c>
    </row>
    <row r="8" spans="2:14" ht="30" customHeight="1" x14ac:dyDescent="0.35">
      <c r="B8" s="157"/>
      <c r="C8" s="159"/>
      <c r="D8" s="129" t="s">
        <v>52</v>
      </c>
      <c r="E8" s="128" t="s">
        <v>6</v>
      </c>
      <c r="F8" s="119" t="s">
        <v>7</v>
      </c>
      <c r="G8" s="121" t="s">
        <v>8</v>
      </c>
      <c r="H8" s="121" t="s">
        <v>9</v>
      </c>
      <c r="I8" s="121" t="s">
        <v>10</v>
      </c>
      <c r="J8" s="120" t="s">
        <v>11</v>
      </c>
      <c r="K8" s="161"/>
      <c r="M8" s="163"/>
      <c r="N8" s="116"/>
    </row>
    <row r="9" spans="2:14" ht="29.5" customHeight="1" x14ac:dyDescent="0.35">
      <c r="B9" s="122">
        <v>1</v>
      </c>
      <c r="C9" s="150" t="s">
        <v>12</v>
      </c>
      <c r="D9" s="151"/>
      <c r="E9" s="151"/>
      <c r="F9" s="151"/>
      <c r="G9" s="151"/>
      <c r="H9" s="151"/>
      <c r="I9" s="151"/>
      <c r="J9" s="151"/>
      <c r="K9" s="152"/>
      <c r="L9" s="127"/>
      <c r="M9" s="117"/>
    </row>
    <row r="10" spans="2:14" ht="30" customHeight="1" x14ac:dyDescent="0.35">
      <c r="B10" s="123">
        <v>1.1000000000000001</v>
      </c>
      <c r="C10" s="124" t="s">
        <v>13</v>
      </c>
      <c r="D10" s="97" t="s">
        <v>66</v>
      </c>
      <c r="E10" s="97">
        <v>217</v>
      </c>
      <c r="F10" s="98"/>
      <c r="G10" s="98"/>
      <c r="H10" s="98"/>
      <c r="I10" s="98"/>
      <c r="J10" s="98"/>
      <c r="K10" s="118"/>
      <c r="M10" s="118"/>
    </row>
    <row r="11" spans="2:14" ht="45" customHeight="1" x14ac:dyDescent="0.35">
      <c r="B11" s="123">
        <v>1.2</v>
      </c>
      <c r="C11" s="125" t="s">
        <v>14</v>
      </c>
      <c r="D11" s="97" t="s">
        <v>66</v>
      </c>
      <c r="E11" s="97">
        <v>217</v>
      </c>
      <c r="F11" s="98"/>
      <c r="G11" s="98"/>
      <c r="H11" s="98"/>
      <c r="I11" s="98"/>
      <c r="J11" s="98"/>
      <c r="K11" s="99"/>
      <c r="M11" s="99"/>
    </row>
    <row r="12" spans="2:14" ht="45" customHeight="1" x14ac:dyDescent="0.35">
      <c r="B12" s="95">
        <v>1.3</v>
      </c>
      <c r="C12" s="96" t="s">
        <v>125</v>
      </c>
      <c r="D12" s="97" t="s">
        <v>66</v>
      </c>
      <c r="E12" s="97">
        <v>217</v>
      </c>
      <c r="F12" s="98"/>
      <c r="G12" s="98"/>
      <c r="H12" s="98"/>
      <c r="I12" s="98"/>
      <c r="J12" s="98"/>
      <c r="K12" s="99"/>
      <c r="M12" s="99"/>
    </row>
    <row r="13" spans="2:14" ht="30" customHeight="1" x14ac:dyDescent="0.35">
      <c r="B13" s="95">
        <v>1.4</v>
      </c>
      <c r="C13" s="96" t="s">
        <v>249</v>
      </c>
      <c r="D13" s="97" t="s">
        <v>66</v>
      </c>
      <c r="E13" s="97">
        <v>217</v>
      </c>
      <c r="F13" s="98"/>
      <c r="G13" s="98"/>
      <c r="H13" s="98"/>
      <c r="I13" s="98"/>
      <c r="J13" s="98"/>
      <c r="K13" s="99"/>
      <c r="M13" s="99"/>
    </row>
    <row r="14" spans="2:14" ht="30" customHeight="1" x14ac:dyDescent="0.35">
      <c r="B14" s="95">
        <v>1.5</v>
      </c>
      <c r="C14" s="96" t="s">
        <v>15</v>
      </c>
      <c r="D14" s="97" t="s">
        <v>66</v>
      </c>
      <c r="E14" s="97">
        <v>217</v>
      </c>
      <c r="F14" s="98"/>
      <c r="G14" s="98"/>
      <c r="H14" s="98"/>
      <c r="I14" s="98"/>
      <c r="J14" s="98"/>
      <c r="K14" s="99"/>
      <c r="M14" s="99"/>
    </row>
    <row r="15" spans="2:14" ht="30" customHeight="1" x14ac:dyDescent="0.35">
      <c r="B15" s="95">
        <v>1.6</v>
      </c>
      <c r="C15" s="96" t="s">
        <v>16</v>
      </c>
      <c r="D15" s="97" t="s">
        <v>66</v>
      </c>
      <c r="E15" s="97">
        <v>217</v>
      </c>
      <c r="F15" s="98"/>
      <c r="G15" s="98"/>
      <c r="H15" s="98"/>
      <c r="I15" s="98"/>
      <c r="J15" s="98"/>
      <c r="K15" s="99"/>
      <c r="M15" s="99"/>
    </row>
    <row r="16" spans="2:14" ht="50" x14ac:dyDescent="0.35">
      <c r="B16" s="95">
        <v>1.7</v>
      </c>
      <c r="C16" s="96" t="s">
        <v>246</v>
      </c>
      <c r="D16" s="97" t="s">
        <v>66</v>
      </c>
      <c r="E16" s="97">
        <v>217</v>
      </c>
      <c r="F16" s="98"/>
      <c r="G16" s="98"/>
      <c r="H16" s="98"/>
      <c r="I16" s="98"/>
      <c r="J16" s="98"/>
      <c r="K16" s="99"/>
      <c r="M16" s="99"/>
    </row>
    <row r="17" spans="2:15 16384:16384" ht="30" customHeight="1" x14ac:dyDescent="0.35">
      <c r="B17" s="95">
        <v>1.8</v>
      </c>
      <c r="C17" s="96" t="s">
        <v>17</v>
      </c>
      <c r="D17" s="97" t="s">
        <v>66</v>
      </c>
      <c r="E17" s="97">
        <v>217</v>
      </c>
      <c r="F17" s="98"/>
      <c r="G17" s="98"/>
      <c r="H17" s="98"/>
      <c r="I17" s="98"/>
      <c r="J17" s="98"/>
      <c r="K17" s="99"/>
      <c r="M17" s="99"/>
    </row>
    <row r="18" spans="2:15 16384:16384" ht="15.65" customHeight="1" x14ac:dyDescent="0.35">
      <c r="B18" s="93" t="s">
        <v>18</v>
      </c>
      <c r="C18" s="153" t="s">
        <v>19</v>
      </c>
      <c r="D18" s="153"/>
      <c r="E18" s="153"/>
      <c r="F18" s="153"/>
      <c r="G18" s="153"/>
      <c r="H18" s="153"/>
      <c r="I18" s="153"/>
      <c r="J18" s="153"/>
      <c r="K18" s="153"/>
      <c r="M18" s="94"/>
    </row>
    <row r="19" spans="2:15 16384:16384" ht="45" customHeight="1" x14ac:dyDescent="0.35">
      <c r="B19" s="95">
        <v>2.1</v>
      </c>
      <c r="C19" s="96" t="s">
        <v>20</v>
      </c>
      <c r="D19" s="97" t="s">
        <v>66</v>
      </c>
      <c r="E19" s="97">
        <v>217</v>
      </c>
      <c r="F19" s="98"/>
      <c r="G19" s="98"/>
      <c r="H19" s="98"/>
      <c r="I19" s="98"/>
      <c r="J19" s="98"/>
      <c r="K19" s="99"/>
      <c r="M19" s="99"/>
    </row>
    <row r="20" spans="2:15 16384:16384" ht="15.65" customHeight="1" x14ac:dyDescent="0.35">
      <c r="B20" s="93" t="s">
        <v>21</v>
      </c>
      <c r="C20" s="153" t="s">
        <v>22</v>
      </c>
      <c r="D20" s="153"/>
      <c r="E20" s="153"/>
      <c r="F20" s="153"/>
      <c r="G20" s="153"/>
      <c r="H20" s="153"/>
      <c r="I20" s="153"/>
      <c r="J20" s="153"/>
      <c r="K20" s="153"/>
      <c r="M20" s="94"/>
    </row>
    <row r="21" spans="2:15 16384:16384" ht="45" customHeight="1" x14ac:dyDescent="0.35">
      <c r="B21" s="95">
        <v>3.1</v>
      </c>
      <c r="C21" s="96" t="s">
        <v>247</v>
      </c>
      <c r="D21" s="97" t="s">
        <v>66</v>
      </c>
      <c r="E21" s="97">
        <v>217</v>
      </c>
      <c r="F21" s="98"/>
      <c r="G21" s="98"/>
      <c r="H21" s="98"/>
      <c r="I21" s="98"/>
      <c r="J21" s="98"/>
      <c r="K21" s="99"/>
      <c r="M21" s="99"/>
    </row>
    <row r="22" spans="2:15 16384:16384" ht="14.5" customHeight="1" x14ac:dyDescent="0.35">
      <c r="B22" s="147" t="s">
        <v>23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00"/>
      <c r="M22" s="98"/>
    </row>
    <row r="23" spans="2:15 16384:16384" ht="14.5" customHeight="1" x14ac:dyDescent="0.35"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00"/>
      <c r="M23" s="101"/>
    </row>
    <row r="24" spans="2:15 16384:16384" ht="15.75" customHeight="1" x14ac:dyDescent="0.35">
      <c r="B24" s="145" t="s">
        <v>24</v>
      </c>
      <c r="C24" s="145"/>
      <c r="D24" s="145"/>
      <c r="E24" s="145"/>
      <c r="F24" s="145"/>
      <c r="G24" s="145"/>
      <c r="H24" s="145"/>
      <c r="I24" s="145"/>
      <c r="J24" s="145"/>
      <c r="K24" s="102" t="s">
        <v>50</v>
      </c>
      <c r="L24" s="103"/>
      <c r="M24" s="98"/>
      <c r="N24" s="104"/>
      <c r="O24" s="144"/>
    </row>
    <row r="25" spans="2:15 16384:16384" ht="15.75" customHeight="1" x14ac:dyDescent="0.35">
      <c r="B25" s="145" t="s">
        <v>25</v>
      </c>
      <c r="C25" s="145"/>
      <c r="D25" s="145"/>
      <c r="E25" s="145"/>
      <c r="F25" s="145"/>
      <c r="G25" s="145"/>
      <c r="H25" s="145"/>
      <c r="I25" s="145"/>
      <c r="J25" s="145"/>
      <c r="K25" s="102" t="s">
        <v>50</v>
      </c>
      <c r="L25" s="103"/>
      <c r="M25" s="98"/>
      <c r="N25" s="104"/>
      <c r="O25" s="144"/>
    </row>
    <row r="26" spans="2:15 16384:16384" ht="15.75" customHeight="1" x14ac:dyDescent="0.35">
      <c r="B26" s="145" t="s">
        <v>26</v>
      </c>
      <c r="C26" s="145"/>
      <c r="D26" s="145"/>
      <c r="E26" s="145"/>
      <c r="F26" s="145"/>
      <c r="G26" s="145"/>
      <c r="H26" s="145"/>
      <c r="I26" s="145"/>
      <c r="J26" s="145"/>
      <c r="K26" s="102" t="s">
        <v>50</v>
      </c>
      <c r="L26" s="103"/>
      <c r="M26" s="98"/>
      <c r="N26" s="104"/>
      <c r="O26" s="144"/>
    </row>
    <row r="27" spans="2:15 16384:16384" ht="15.75" customHeight="1" x14ac:dyDescent="0.35">
      <c r="B27" s="146" t="s">
        <v>27</v>
      </c>
      <c r="C27" s="146"/>
      <c r="D27" s="146"/>
      <c r="E27" s="146"/>
      <c r="F27" s="146"/>
      <c r="G27" s="146"/>
      <c r="H27" s="146"/>
      <c r="I27" s="146"/>
      <c r="J27" s="146"/>
      <c r="K27" s="98"/>
      <c r="L27" s="103"/>
      <c r="M27" s="98"/>
      <c r="N27" s="104"/>
      <c r="O27" s="144"/>
      <c r="XFD27" s="105"/>
    </row>
    <row r="28" spans="2:15 16384:16384" ht="15.75" customHeight="1" x14ac:dyDescent="0.35">
      <c r="B28" s="147" t="s">
        <v>28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03"/>
      <c r="M28" s="106"/>
      <c r="N28" s="104"/>
    </row>
    <row r="29" spans="2:15 16384:16384" ht="15.75" customHeight="1" x14ac:dyDescent="0.35">
      <c r="B29" s="145" t="s">
        <v>30</v>
      </c>
      <c r="C29" s="145"/>
      <c r="D29" s="145"/>
      <c r="E29" s="145"/>
      <c r="F29" s="145"/>
      <c r="G29" s="145"/>
      <c r="H29" s="145"/>
      <c r="I29" s="145"/>
      <c r="J29" s="145"/>
      <c r="K29" s="102" t="s">
        <v>50</v>
      </c>
      <c r="L29" s="103"/>
      <c r="M29" s="98"/>
      <c r="N29" s="104"/>
      <c r="O29" s="107"/>
    </row>
    <row r="30" spans="2:15 16384:16384" ht="15.75" customHeight="1" x14ac:dyDescent="0.35">
      <c r="B30" s="115"/>
      <c r="C30" s="108"/>
      <c r="D30" s="108"/>
      <c r="E30" s="108"/>
      <c r="F30" s="108"/>
      <c r="G30" s="108"/>
      <c r="H30" s="108"/>
      <c r="I30" s="108"/>
      <c r="J30" s="108"/>
      <c r="K30" s="109"/>
      <c r="L30" s="103"/>
      <c r="M30" s="109"/>
      <c r="N30" s="104"/>
      <c r="O30" s="107"/>
    </row>
    <row r="31" spans="2:15 16384:16384" ht="14.5" customHeight="1" x14ac:dyDescent="0.35">
      <c r="B31" s="147" t="s">
        <v>32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03"/>
      <c r="M31" s="106"/>
      <c r="O31" s="110"/>
    </row>
    <row r="32" spans="2:15 16384:16384" x14ac:dyDescent="0.35">
      <c r="C32" s="111"/>
      <c r="D32" s="112"/>
    </row>
    <row r="35" spans="10:12" x14ac:dyDescent="0.35">
      <c r="J35" s="113"/>
      <c r="L35" s="114"/>
    </row>
    <row r="36" spans="10:12" x14ac:dyDescent="0.35">
      <c r="J36" s="113"/>
      <c r="L36" s="114"/>
    </row>
    <row r="37" spans="10:12" x14ac:dyDescent="0.35">
      <c r="J37" s="113"/>
      <c r="L37" s="114"/>
    </row>
    <row r="38" spans="10:12" x14ac:dyDescent="0.35">
      <c r="J38" s="113"/>
      <c r="L38" s="114"/>
    </row>
    <row r="39" spans="10:12" x14ac:dyDescent="0.35">
      <c r="J39" s="113"/>
      <c r="L39" s="114"/>
    </row>
    <row r="40" spans="10:12" x14ac:dyDescent="0.35">
      <c r="J40" s="113"/>
      <c r="L40" s="114"/>
    </row>
    <row r="41" spans="10:12" x14ac:dyDescent="0.35">
      <c r="J41" s="113"/>
    </row>
  </sheetData>
  <mergeCells count="20">
    <mergeCell ref="B31:K31"/>
    <mergeCell ref="B28:K28"/>
    <mergeCell ref="B3:M3"/>
    <mergeCell ref="C9:K9"/>
    <mergeCell ref="C18:K18"/>
    <mergeCell ref="C20:K20"/>
    <mergeCell ref="B22:K22"/>
    <mergeCell ref="B23:K23"/>
    <mergeCell ref="B5:M5"/>
    <mergeCell ref="B7:B8"/>
    <mergeCell ref="C7:C8"/>
    <mergeCell ref="K7:K8"/>
    <mergeCell ref="M7:M8"/>
    <mergeCell ref="D7:J7"/>
    <mergeCell ref="O24:O27"/>
    <mergeCell ref="B29:J29"/>
    <mergeCell ref="B24:J24"/>
    <mergeCell ref="B25:J25"/>
    <mergeCell ref="B26:J26"/>
    <mergeCell ref="B27:J27"/>
  </mergeCells>
  <printOptions horizontalCentered="1"/>
  <pageMargins left="0.70866141732283516" right="0.70866141732283516" top="0.74803149606299213" bottom="0.74803149606299213" header="0.31496062992126012" footer="0.31496062992126012"/>
  <pageSetup scale="32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8"/>
  <sheetViews>
    <sheetView topLeftCell="A4" workbookViewId="0">
      <selection activeCell="B2" sqref="B2:I2"/>
    </sheetView>
  </sheetViews>
  <sheetFormatPr baseColWidth="10" defaultColWidth="11.453125" defaultRowHeight="14.5" x14ac:dyDescent="0.35"/>
  <cols>
    <col min="1" max="1" width="7.6328125" style="41" customWidth="1"/>
    <col min="2" max="2" width="12.7265625" style="41" customWidth="1"/>
    <col min="3" max="3" width="46.54296875" style="41" customWidth="1"/>
    <col min="4" max="4" width="11.54296875" style="41" customWidth="1"/>
    <col min="5" max="5" width="12.7265625" style="41" bestFit="1" customWidth="1"/>
    <col min="6" max="6" width="17.54296875" style="41" customWidth="1"/>
    <col min="7" max="7" width="18.7265625" style="41" customWidth="1"/>
    <col min="8" max="8" width="16" style="41" customWidth="1"/>
    <col min="9" max="9" width="18.7265625" style="41" customWidth="1"/>
    <col min="10" max="10" width="4.54296875" style="41" customWidth="1"/>
    <col min="11" max="12" width="12.54296875" style="41" bestFit="1" customWidth="1"/>
    <col min="13" max="13" width="11.453125" style="41" customWidth="1"/>
    <col min="14" max="16384" width="11.453125" style="41"/>
  </cols>
  <sheetData>
    <row r="2" spans="2:11" ht="40" customHeight="1" x14ac:dyDescent="0.35">
      <c r="B2" s="169" t="s">
        <v>254</v>
      </c>
      <c r="C2" s="169"/>
      <c r="D2" s="169"/>
      <c r="E2" s="169"/>
      <c r="F2" s="169"/>
      <c r="G2" s="169"/>
      <c r="H2" s="169"/>
      <c r="I2" s="169"/>
    </row>
    <row r="3" spans="2:11" x14ac:dyDescent="0.35">
      <c r="B3" s="42"/>
      <c r="C3" s="42"/>
      <c r="D3" s="42"/>
      <c r="E3" s="42"/>
      <c r="F3" s="42"/>
      <c r="G3" s="42"/>
      <c r="H3" s="42"/>
      <c r="I3" s="42"/>
    </row>
    <row r="4" spans="2:11" ht="20" customHeight="1" x14ac:dyDescent="0.35">
      <c r="B4" s="170" t="s">
        <v>54</v>
      </c>
      <c r="C4" s="170"/>
      <c r="D4" s="170"/>
      <c r="E4" s="170"/>
      <c r="F4" s="170"/>
      <c r="G4" s="170"/>
      <c r="H4" s="170"/>
      <c r="I4" s="170"/>
    </row>
    <row r="5" spans="2:11" x14ac:dyDescent="0.35">
      <c r="B5" s="167"/>
      <c r="C5" s="167"/>
      <c r="D5" s="167"/>
      <c r="E5" s="167"/>
      <c r="F5" s="167"/>
      <c r="G5" s="167"/>
      <c r="H5" s="167"/>
      <c r="I5" s="167"/>
    </row>
    <row r="6" spans="2:11" ht="30" customHeight="1" x14ac:dyDescent="0.35">
      <c r="B6" s="43" t="s">
        <v>117</v>
      </c>
      <c r="C6" s="171" t="s">
        <v>13</v>
      </c>
      <c r="D6" s="172"/>
      <c r="E6" s="172"/>
      <c r="F6" s="172"/>
      <c r="G6" s="173"/>
      <c r="H6" s="43" t="s">
        <v>52</v>
      </c>
      <c r="I6" s="43" t="s">
        <v>53</v>
      </c>
    </row>
    <row r="7" spans="2:11" x14ac:dyDescent="0.35">
      <c r="B7" s="168" t="s">
        <v>7</v>
      </c>
      <c r="C7" s="168"/>
      <c r="D7" s="168"/>
      <c r="E7" s="168"/>
      <c r="F7" s="168"/>
      <c r="G7" s="168"/>
      <c r="H7" s="168"/>
      <c r="I7" s="168"/>
    </row>
    <row r="8" spans="2:1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11" x14ac:dyDescent="0.35">
      <c r="B9" s="45"/>
      <c r="C9" s="46"/>
      <c r="D9" s="45"/>
      <c r="E9" s="45"/>
      <c r="F9" s="47"/>
      <c r="G9" s="47"/>
      <c r="H9" s="47"/>
      <c r="I9" s="47"/>
    </row>
    <row r="10" spans="2:11" x14ac:dyDescent="0.35">
      <c r="B10" s="48"/>
      <c r="C10" s="48" t="s">
        <v>61</v>
      </c>
      <c r="D10" s="48"/>
      <c r="E10" s="48"/>
      <c r="F10" s="48"/>
      <c r="G10" s="48"/>
      <c r="H10" s="48"/>
      <c r="I10" s="48">
        <f>SUM(I9:I9)</f>
        <v>0</v>
      </c>
    </row>
    <row r="11" spans="2:11" x14ac:dyDescent="0.35">
      <c r="B11" s="167"/>
      <c r="C11" s="167"/>
      <c r="D11" s="167"/>
      <c r="E11" s="167"/>
      <c r="F11" s="167"/>
      <c r="G11" s="167"/>
      <c r="H11" s="167"/>
      <c r="I11" s="167"/>
    </row>
    <row r="12" spans="2:11" ht="29.5" customHeight="1" x14ac:dyDescent="0.35">
      <c r="B12" s="44" t="s">
        <v>1</v>
      </c>
      <c r="C12" s="44" t="s">
        <v>62</v>
      </c>
      <c r="D12" s="44" t="s">
        <v>56</v>
      </c>
      <c r="E12" s="44" t="s">
        <v>49</v>
      </c>
      <c r="F12" s="44" t="s">
        <v>63</v>
      </c>
      <c r="G12" s="44" t="s">
        <v>64</v>
      </c>
      <c r="H12" s="44" t="s">
        <v>65</v>
      </c>
      <c r="I12" s="44" t="s">
        <v>60</v>
      </c>
    </row>
    <row r="13" spans="2:11" x14ac:dyDescent="0.35">
      <c r="B13" s="45">
        <v>1</v>
      </c>
      <c r="C13" s="49" t="s">
        <v>126</v>
      </c>
      <c r="D13" s="50" t="s">
        <v>66</v>
      </c>
      <c r="E13" s="45">
        <v>1</v>
      </c>
      <c r="F13" s="51"/>
      <c r="G13" s="51"/>
      <c r="H13" s="47"/>
      <c r="I13" s="47"/>
    </row>
    <row r="14" spans="2:11" x14ac:dyDescent="0.35">
      <c r="B14" s="45">
        <v>2</v>
      </c>
      <c r="C14" s="49" t="s">
        <v>127</v>
      </c>
      <c r="D14" s="50" t="s">
        <v>66</v>
      </c>
      <c r="E14" s="45">
        <v>1</v>
      </c>
      <c r="F14" s="51"/>
      <c r="G14" s="51"/>
      <c r="H14" s="47"/>
      <c r="I14" s="47"/>
    </row>
    <row r="15" spans="2:11" x14ac:dyDescent="0.35">
      <c r="B15" s="45">
        <v>3</v>
      </c>
      <c r="C15" s="49" t="s">
        <v>128</v>
      </c>
      <c r="D15" s="50" t="s">
        <v>66</v>
      </c>
      <c r="E15" s="45">
        <v>1</v>
      </c>
      <c r="F15" s="51"/>
      <c r="G15" s="51"/>
      <c r="H15" s="47"/>
      <c r="I15" s="47"/>
    </row>
    <row r="16" spans="2:11" x14ac:dyDescent="0.35">
      <c r="B16" s="45"/>
      <c r="C16" s="48" t="s">
        <v>67</v>
      </c>
      <c r="D16" s="48"/>
      <c r="E16" s="48"/>
      <c r="F16" s="48"/>
      <c r="G16" s="48"/>
      <c r="H16" s="48"/>
      <c r="I16" s="48">
        <f>+SUM(I13:I15)</f>
        <v>0</v>
      </c>
      <c r="K16" s="52"/>
    </row>
    <row r="17" spans="1:9" x14ac:dyDescent="0.35">
      <c r="B17" s="168" t="s">
        <v>45</v>
      </c>
      <c r="C17" s="168"/>
      <c r="D17" s="168"/>
      <c r="E17" s="168"/>
      <c r="F17" s="168"/>
      <c r="G17" s="168"/>
      <c r="H17" s="168"/>
      <c r="I17" s="168"/>
    </row>
    <row r="18" spans="1:9" ht="29.5" customHeight="1" x14ac:dyDescent="0.35">
      <c r="B18" s="44" t="s">
        <v>1</v>
      </c>
      <c r="C18" s="44" t="s">
        <v>68</v>
      </c>
      <c r="D18" s="44" t="s">
        <v>56</v>
      </c>
      <c r="E18" s="44" t="s">
        <v>69</v>
      </c>
      <c r="F18" s="44" t="s">
        <v>70</v>
      </c>
      <c r="G18" s="44"/>
      <c r="H18" s="44" t="s">
        <v>71</v>
      </c>
      <c r="I18" s="44" t="s">
        <v>60</v>
      </c>
    </row>
    <row r="19" spans="1:9" x14ac:dyDescent="0.35">
      <c r="B19" s="45">
        <v>1</v>
      </c>
      <c r="C19" s="49" t="s">
        <v>129</v>
      </c>
      <c r="D19" s="45" t="s">
        <v>66</v>
      </c>
      <c r="E19" s="45"/>
      <c r="F19" s="45"/>
      <c r="G19" s="45"/>
      <c r="H19" s="45"/>
      <c r="I19" s="47"/>
    </row>
    <row r="20" spans="1:9" x14ac:dyDescent="0.35">
      <c r="B20" s="45"/>
      <c r="C20" s="48" t="s">
        <v>72</v>
      </c>
      <c r="D20" s="48"/>
      <c r="E20" s="48"/>
      <c r="F20" s="48"/>
      <c r="G20" s="48"/>
      <c r="H20" s="48"/>
      <c r="I20" s="48">
        <f>+SUM(I19:I19)</f>
        <v>0</v>
      </c>
    </row>
    <row r="21" spans="1:9" x14ac:dyDescent="0.35">
      <c r="B21" s="168" t="s">
        <v>73</v>
      </c>
      <c r="C21" s="168"/>
      <c r="D21" s="168"/>
      <c r="E21" s="168"/>
      <c r="F21" s="168"/>
      <c r="G21" s="168"/>
      <c r="H21" s="168"/>
      <c r="I21" s="168"/>
    </row>
    <row r="22" spans="1:9" ht="29.5" customHeight="1" x14ac:dyDescent="0.35">
      <c r="B22" s="44" t="s">
        <v>1</v>
      </c>
      <c r="C22" s="44" t="s">
        <v>74</v>
      </c>
      <c r="D22" s="44" t="s">
        <v>75</v>
      </c>
      <c r="E22" s="44" t="s">
        <v>76</v>
      </c>
      <c r="F22" s="44" t="s">
        <v>77</v>
      </c>
      <c r="G22" s="44"/>
      <c r="H22" s="44" t="s">
        <v>65</v>
      </c>
      <c r="I22" s="44" t="s">
        <v>60</v>
      </c>
    </row>
    <row r="23" spans="1:9" ht="15" customHeight="1" x14ac:dyDescent="0.35">
      <c r="B23" s="45">
        <v>1</v>
      </c>
      <c r="C23" s="49" t="s">
        <v>130</v>
      </c>
      <c r="D23" s="45">
        <v>1</v>
      </c>
      <c r="E23" s="45"/>
      <c r="F23" s="51"/>
      <c r="G23" s="45"/>
      <c r="H23" s="45"/>
      <c r="I23" s="47"/>
    </row>
    <row r="24" spans="1:9" ht="15" customHeight="1" x14ac:dyDescent="0.35">
      <c r="B24" s="45">
        <v>2</v>
      </c>
      <c r="C24" s="49" t="s">
        <v>131</v>
      </c>
      <c r="D24" s="45">
        <v>1</v>
      </c>
      <c r="E24" s="45"/>
      <c r="F24" s="51"/>
      <c r="G24" s="45"/>
      <c r="H24" s="45"/>
      <c r="I24" s="47"/>
    </row>
    <row r="25" spans="1:9" ht="15" customHeight="1" x14ac:dyDescent="0.35">
      <c r="B25" s="45">
        <v>3</v>
      </c>
      <c r="C25" s="49" t="s">
        <v>132</v>
      </c>
      <c r="D25" s="45">
        <v>1</v>
      </c>
      <c r="E25" s="45"/>
      <c r="F25" s="51"/>
      <c r="G25" s="45"/>
      <c r="H25" s="45"/>
      <c r="I25" s="47"/>
    </row>
    <row r="26" spans="1:9" ht="15" customHeight="1" x14ac:dyDescent="0.35">
      <c r="B26" s="45"/>
      <c r="C26" s="48" t="s">
        <v>78</v>
      </c>
      <c r="D26" s="48"/>
      <c r="E26" s="48"/>
      <c r="F26" s="48"/>
      <c r="G26" s="48"/>
      <c r="H26" s="48"/>
      <c r="I26" s="48"/>
    </row>
    <row r="27" spans="1:9" customFormat="1" ht="20" customHeight="1" x14ac:dyDescent="0.35">
      <c r="A27" s="41"/>
      <c r="B27" s="53" t="s">
        <v>117</v>
      </c>
      <c r="C27" s="54" t="s">
        <v>233</v>
      </c>
      <c r="D27" s="54"/>
      <c r="E27" s="54"/>
      <c r="F27" s="54"/>
      <c r="G27" s="54"/>
      <c r="H27" s="54"/>
      <c r="I27" s="54">
        <f>+I26+I20+I16+I10</f>
        <v>0</v>
      </c>
    </row>
    <row r="28" spans="1:9" ht="18.75" customHeight="1" x14ac:dyDescent="0.35">
      <c r="B28" s="55"/>
      <c r="C28" s="56"/>
      <c r="D28" s="56"/>
      <c r="E28" s="56"/>
      <c r="F28" s="56"/>
      <c r="G28" s="56"/>
      <c r="H28" s="56"/>
      <c r="I28" s="56"/>
    </row>
  </sheetData>
  <mergeCells count="8">
    <mergeCell ref="B11:I11"/>
    <mergeCell ref="B17:I17"/>
    <mergeCell ref="B21:I21"/>
    <mergeCell ref="B2:I2"/>
    <mergeCell ref="B4:I4"/>
    <mergeCell ref="B5:I5"/>
    <mergeCell ref="C6:G6"/>
    <mergeCell ref="B7:I7"/>
  </mergeCells>
  <printOptions horizontalCentered="1"/>
  <pageMargins left="0.70866141732283516" right="0.70866141732283516" top="0.74803149606299213" bottom="0.74803149606299213" header="0.31496062992126012" footer="0.31496062992126012"/>
  <pageSetup scale="51" fitToHeight="1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opLeftCell="A19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69" t="s">
        <v>254</v>
      </c>
      <c r="C2" s="169"/>
      <c r="D2" s="169"/>
      <c r="E2" s="169"/>
      <c r="F2" s="169"/>
      <c r="G2" s="169"/>
      <c r="H2" s="169"/>
      <c r="I2" s="169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0" t="s">
        <v>54</v>
      </c>
      <c r="C4" s="170"/>
      <c r="D4" s="170"/>
      <c r="E4" s="170"/>
      <c r="F4" s="170"/>
      <c r="G4" s="170"/>
      <c r="H4" s="170"/>
      <c r="I4" s="170"/>
    </row>
    <row r="5" spans="2:9" x14ac:dyDescent="0.35">
      <c r="B5" s="167"/>
      <c r="C5" s="167"/>
      <c r="D5" s="167"/>
      <c r="E5" s="167"/>
      <c r="F5" s="167"/>
      <c r="G5" s="167"/>
      <c r="H5" s="167"/>
      <c r="I5" s="167"/>
    </row>
    <row r="6" spans="2:9" s="41" customFormat="1" ht="30" customHeight="1" x14ac:dyDescent="0.35">
      <c r="B6" s="43" t="s">
        <v>118</v>
      </c>
      <c r="C6" s="171" t="s">
        <v>14</v>
      </c>
      <c r="D6" s="172"/>
      <c r="E6" s="172"/>
      <c r="F6" s="172"/>
      <c r="G6" s="173"/>
      <c r="H6" s="43" t="s">
        <v>52</v>
      </c>
      <c r="I6" s="43" t="s">
        <v>66</v>
      </c>
    </row>
    <row r="7" spans="2:9" x14ac:dyDescent="0.35">
      <c r="B7" s="174" t="s">
        <v>7</v>
      </c>
      <c r="C7" s="174"/>
      <c r="D7" s="174"/>
      <c r="E7" s="174"/>
      <c r="F7" s="174"/>
      <c r="G7" s="174"/>
      <c r="H7" s="174"/>
      <c r="I7" s="174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43.5" x14ac:dyDescent="0.35">
      <c r="B9" s="45">
        <v>1</v>
      </c>
      <c r="C9" s="49" t="s">
        <v>133</v>
      </c>
      <c r="D9" s="45" t="s">
        <v>66</v>
      </c>
      <c r="E9" s="51">
        <v>2</v>
      </c>
      <c r="F9" s="47"/>
      <c r="G9" s="47"/>
      <c r="H9" s="47"/>
      <c r="I9" s="47">
        <f t="shared" ref="I9:I24" si="0">+(H9+G9)*E9</f>
        <v>0</v>
      </c>
    </row>
    <row r="10" spans="2:9" ht="29" x14ac:dyDescent="0.35">
      <c r="B10" s="45">
        <v>2</v>
      </c>
      <c r="C10" s="49" t="s">
        <v>134</v>
      </c>
      <c r="D10" s="45" t="s">
        <v>66</v>
      </c>
      <c r="E10" s="51">
        <v>12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135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136</v>
      </c>
      <c r="D12" s="45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137</v>
      </c>
      <c r="D13" s="45" t="s">
        <v>79</v>
      </c>
      <c r="E13" s="51">
        <v>10</v>
      </c>
      <c r="F13" s="47"/>
      <c r="G13" s="47"/>
      <c r="H13" s="47"/>
      <c r="I13" s="47">
        <f t="shared" si="0"/>
        <v>0</v>
      </c>
    </row>
    <row r="14" spans="2:9" ht="29" x14ac:dyDescent="0.35">
      <c r="B14" s="45">
        <v>6</v>
      </c>
      <c r="C14" s="49" t="s">
        <v>138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2:9" x14ac:dyDescent="0.35">
      <c r="B15" s="51">
        <v>7</v>
      </c>
      <c r="C15" s="49" t="s">
        <v>139</v>
      </c>
      <c r="D15" s="51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140</v>
      </c>
      <c r="D16" s="45" t="s">
        <v>66</v>
      </c>
      <c r="E16" s="51">
        <v>3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141</v>
      </c>
      <c r="D17" s="45" t="s">
        <v>66</v>
      </c>
      <c r="E17" s="51">
        <v>1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142</v>
      </c>
      <c r="D18" s="45" t="s">
        <v>79</v>
      </c>
      <c r="E18" s="51">
        <v>1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143</v>
      </c>
      <c r="D19" s="45" t="s">
        <v>79</v>
      </c>
      <c r="E19" s="51">
        <v>0.1</v>
      </c>
      <c r="F19" s="47"/>
      <c r="G19" s="47"/>
      <c r="H19" s="47"/>
      <c r="I19" s="47">
        <f t="shared" si="0"/>
        <v>0</v>
      </c>
    </row>
    <row r="20" spans="2:9" x14ac:dyDescent="0.35">
      <c r="B20" s="45">
        <v>12</v>
      </c>
      <c r="C20" s="49" t="s">
        <v>144</v>
      </c>
      <c r="D20" s="45" t="s">
        <v>66</v>
      </c>
      <c r="E20" s="51">
        <v>2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145</v>
      </c>
      <c r="D21" s="45" t="s">
        <v>66</v>
      </c>
      <c r="E21" s="51">
        <v>1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146</v>
      </c>
      <c r="D22" s="45" t="s">
        <v>66</v>
      </c>
      <c r="E22" s="51">
        <v>1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147</v>
      </c>
      <c r="D23" s="45" t="s">
        <v>79</v>
      </c>
      <c r="E23" s="51">
        <v>0.2</v>
      </c>
      <c r="F23" s="47"/>
      <c r="G23" s="47"/>
      <c r="H23" s="47"/>
      <c r="I23" s="47">
        <f t="shared" si="0"/>
        <v>0</v>
      </c>
    </row>
    <row r="24" spans="2:9" ht="29" x14ac:dyDescent="0.35">
      <c r="B24" s="45">
        <v>16</v>
      </c>
      <c r="C24" s="49" t="s">
        <v>148</v>
      </c>
      <c r="D24" s="45" t="s">
        <v>66</v>
      </c>
      <c r="E24" s="51">
        <v>1</v>
      </c>
      <c r="F24" s="47"/>
      <c r="G24" s="47"/>
      <c r="H24" s="47"/>
      <c r="I24" s="47">
        <f t="shared" si="0"/>
        <v>0</v>
      </c>
    </row>
    <row r="25" spans="2:9" x14ac:dyDescent="0.35">
      <c r="B25" s="48"/>
      <c r="C25" s="48" t="s">
        <v>61</v>
      </c>
      <c r="D25" s="48"/>
      <c r="E25" s="48"/>
      <c r="F25" s="48"/>
      <c r="G25" s="48"/>
      <c r="H25" s="48"/>
      <c r="I25" s="48">
        <f>+SUM(I9:I24)</f>
        <v>0</v>
      </c>
    </row>
    <row r="26" spans="2:9" x14ac:dyDescent="0.35">
      <c r="B26" s="168" t="s">
        <v>80</v>
      </c>
      <c r="C26" s="168"/>
      <c r="D26" s="168"/>
      <c r="E26" s="168"/>
      <c r="F26" s="168"/>
      <c r="G26" s="168"/>
      <c r="H26" s="168"/>
      <c r="I26" s="168"/>
    </row>
    <row r="27" spans="2:9" s="41" customFormat="1" ht="29.5" customHeight="1" x14ac:dyDescent="0.35">
      <c r="B27" s="44" t="s">
        <v>1</v>
      </c>
      <c r="C27" s="44" t="s">
        <v>62</v>
      </c>
      <c r="D27" s="44" t="s">
        <v>56</v>
      </c>
      <c r="E27" s="44" t="s">
        <v>49</v>
      </c>
      <c r="F27" s="44" t="s">
        <v>63</v>
      </c>
      <c r="G27" s="44" t="s">
        <v>64</v>
      </c>
      <c r="H27" s="44" t="s">
        <v>65</v>
      </c>
      <c r="I27" s="44" t="s">
        <v>60</v>
      </c>
    </row>
    <row r="28" spans="2:9" x14ac:dyDescent="0.35">
      <c r="B28" s="45">
        <v>1</v>
      </c>
      <c r="C28" s="49" t="s">
        <v>149</v>
      </c>
      <c r="D28" s="45" t="s">
        <v>66</v>
      </c>
      <c r="E28" s="45">
        <v>1</v>
      </c>
      <c r="F28" s="45"/>
      <c r="G28" s="51"/>
      <c r="H28" s="47">
        <f>+F28*E28*G28</f>
        <v>0</v>
      </c>
      <c r="I28" s="47">
        <f>H28</f>
        <v>0</v>
      </c>
    </row>
    <row r="29" spans="2:9" x14ac:dyDescent="0.35">
      <c r="B29" s="45"/>
      <c r="C29" s="49"/>
      <c r="D29" s="45"/>
      <c r="E29" s="45"/>
      <c r="F29" s="45"/>
      <c r="G29" s="51"/>
      <c r="H29" s="47"/>
      <c r="I29" s="47"/>
    </row>
    <row r="30" spans="2:9" x14ac:dyDescent="0.35">
      <c r="B30" s="45"/>
      <c r="C30" s="48" t="s">
        <v>67</v>
      </c>
      <c r="D30" s="48"/>
      <c r="E30" s="48"/>
      <c r="F30" s="48"/>
      <c r="G30" s="48"/>
      <c r="H30" s="48"/>
      <c r="I30" s="48">
        <f>+SUM(I28:I29)</f>
        <v>0</v>
      </c>
    </row>
    <row r="31" spans="2:9" x14ac:dyDescent="0.35">
      <c r="B31" s="168" t="s">
        <v>45</v>
      </c>
      <c r="C31" s="168"/>
      <c r="D31" s="168"/>
      <c r="E31" s="168"/>
      <c r="F31" s="168"/>
      <c r="G31" s="168"/>
      <c r="H31" s="168"/>
      <c r="I31" s="168"/>
    </row>
    <row r="32" spans="2:9" s="41" customFormat="1" ht="29.5" customHeight="1" x14ac:dyDescent="0.35">
      <c r="B32" s="44" t="s">
        <v>1</v>
      </c>
      <c r="C32" s="44" t="s">
        <v>68</v>
      </c>
      <c r="D32" s="44" t="s">
        <v>56</v>
      </c>
      <c r="E32" s="44" t="s">
        <v>69</v>
      </c>
      <c r="F32" s="44" t="s">
        <v>70</v>
      </c>
      <c r="G32" s="44"/>
      <c r="H32" s="44" t="s">
        <v>71</v>
      </c>
      <c r="I32" s="44" t="s">
        <v>60</v>
      </c>
    </row>
    <row r="33" spans="2:9" ht="30" customHeight="1" x14ac:dyDescent="0.35">
      <c r="B33" s="45">
        <v>1</v>
      </c>
      <c r="C33" s="49" t="s">
        <v>251</v>
      </c>
      <c r="D33" s="45" t="s">
        <v>81</v>
      </c>
      <c r="E33" s="51"/>
      <c r="F33" s="45"/>
      <c r="G33" s="45"/>
      <c r="H33" s="51"/>
      <c r="I33" s="45">
        <f>+H33*F33*E33</f>
        <v>0</v>
      </c>
    </row>
    <row r="34" spans="2:9" ht="43.5" x14ac:dyDescent="0.35">
      <c r="B34" s="45">
        <v>2</v>
      </c>
      <c r="C34" s="49" t="s">
        <v>252</v>
      </c>
      <c r="D34" s="45" t="s">
        <v>81</v>
      </c>
      <c r="E34" s="51"/>
      <c r="F34" s="45"/>
      <c r="G34" s="45"/>
      <c r="H34" s="51"/>
      <c r="I34" s="45">
        <f>+H34*F34*E34</f>
        <v>0</v>
      </c>
    </row>
    <row r="35" spans="2:9" ht="30" customHeight="1" x14ac:dyDescent="0.35">
      <c r="B35" s="45">
        <v>3</v>
      </c>
      <c r="C35" s="49" t="s">
        <v>245</v>
      </c>
      <c r="D35" s="45" t="s">
        <v>81</v>
      </c>
      <c r="E35" s="51"/>
      <c r="F35" s="45"/>
      <c r="G35" s="45"/>
      <c r="H35" s="51"/>
      <c r="I35" s="45">
        <f>+H35*F35*E35</f>
        <v>0</v>
      </c>
    </row>
    <row r="36" spans="2:9" x14ac:dyDescent="0.35">
      <c r="B36" s="45"/>
      <c r="C36" s="48" t="s">
        <v>72</v>
      </c>
      <c r="D36" s="48"/>
      <c r="E36" s="48"/>
      <c r="F36" s="48"/>
      <c r="G36" s="48"/>
      <c r="H36" s="48"/>
      <c r="I36" s="48">
        <f>+SUM(I33:I35)</f>
        <v>0</v>
      </c>
    </row>
    <row r="37" spans="2:9" x14ac:dyDescent="0.35">
      <c r="B37" s="168" t="s">
        <v>73</v>
      </c>
      <c r="C37" s="168"/>
      <c r="D37" s="168"/>
      <c r="E37" s="168"/>
      <c r="F37" s="168"/>
      <c r="G37" s="168"/>
      <c r="H37" s="168"/>
      <c r="I37" s="168"/>
    </row>
    <row r="38" spans="2:9" s="41" customFormat="1" ht="29.5" customHeight="1" x14ac:dyDescent="0.35">
      <c r="B38" s="44" t="s">
        <v>1</v>
      </c>
      <c r="C38" s="44" t="s">
        <v>74</v>
      </c>
      <c r="D38" s="44" t="s">
        <v>75</v>
      </c>
      <c r="E38" s="44" t="s">
        <v>76</v>
      </c>
      <c r="F38" s="44" t="s">
        <v>77</v>
      </c>
      <c r="G38" s="44"/>
      <c r="H38" s="44" t="s">
        <v>65</v>
      </c>
      <c r="I38" s="44" t="s">
        <v>60</v>
      </c>
    </row>
    <row r="39" spans="2:9" x14ac:dyDescent="0.35">
      <c r="B39" s="45">
        <v>1</v>
      </c>
      <c r="C39" s="49" t="s">
        <v>131</v>
      </c>
      <c r="D39" s="45">
        <v>1</v>
      </c>
      <c r="E39" s="45"/>
      <c r="F39" s="51"/>
      <c r="G39" s="45"/>
      <c r="H39" s="45"/>
      <c r="I39" s="47">
        <f>+H39*F39*E39*D39</f>
        <v>0</v>
      </c>
    </row>
    <row r="40" spans="2:9" x14ac:dyDescent="0.35">
      <c r="B40" s="45">
        <v>2</v>
      </c>
      <c r="C40" s="49" t="s">
        <v>132</v>
      </c>
      <c r="D40" s="45">
        <v>1</v>
      </c>
      <c r="E40" s="45"/>
      <c r="F40" s="51"/>
      <c r="G40" s="45"/>
      <c r="H40" s="45"/>
      <c r="I40" s="47">
        <f>+H40*F40*E40*D40</f>
        <v>0</v>
      </c>
    </row>
    <row r="41" spans="2:9" x14ac:dyDescent="0.35">
      <c r="B41" s="45">
        <v>3</v>
      </c>
      <c r="C41" s="49" t="s">
        <v>150</v>
      </c>
      <c r="D41" s="45">
        <v>1</v>
      </c>
      <c r="E41" s="45"/>
      <c r="F41" s="51"/>
      <c r="G41" s="45"/>
      <c r="H41" s="45"/>
      <c r="I41" s="47">
        <f>+H41*F41*E41*D41</f>
        <v>0</v>
      </c>
    </row>
    <row r="42" spans="2:9" x14ac:dyDescent="0.35">
      <c r="B42" s="45"/>
      <c r="C42" s="46"/>
      <c r="D42" s="45"/>
      <c r="E42" s="45"/>
      <c r="F42" s="45"/>
      <c r="G42" s="45"/>
      <c r="H42" s="45"/>
      <c r="I42" s="47"/>
    </row>
    <row r="43" spans="2:9" x14ac:dyDescent="0.35">
      <c r="B43" s="45"/>
      <c r="C43" s="48" t="s">
        <v>78</v>
      </c>
      <c r="D43" s="48"/>
      <c r="E43" s="48"/>
      <c r="F43" s="48"/>
      <c r="G43" s="48"/>
      <c r="H43" s="48"/>
      <c r="I43" s="48">
        <f>+SUM(I39:I41)</f>
        <v>0</v>
      </c>
    </row>
    <row r="44" spans="2:9" ht="20" customHeight="1" x14ac:dyDescent="0.35">
      <c r="B44" s="53" t="s">
        <v>118</v>
      </c>
      <c r="C44" s="54" t="s">
        <v>234</v>
      </c>
      <c r="D44" s="54"/>
      <c r="E44" s="54"/>
      <c r="F44" s="54"/>
      <c r="G44" s="54"/>
      <c r="H44" s="54"/>
      <c r="I44" s="54">
        <f>+I43+I36+I30+I25</f>
        <v>0</v>
      </c>
    </row>
  </sheetData>
  <mergeCells count="8">
    <mergeCell ref="B2:I2"/>
    <mergeCell ref="B4:I4"/>
    <mergeCell ref="B5:I5"/>
    <mergeCell ref="B37:I37"/>
    <mergeCell ref="C6:G6"/>
    <mergeCell ref="B7:I7"/>
    <mergeCell ref="B26:I26"/>
    <mergeCell ref="B31:I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opLeftCell="A19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69" t="s">
        <v>254</v>
      </c>
      <c r="C2" s="169"/>
      <c r="D2" s="169"/>
      <c r="E2" s="169"/>
      <c r="F2" s="169"/>
      <c r="G2" s="169"/>
      <c r="H2" s="169"/>
      <c r="I2" s="169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0" t="s">
        <v>54</v>
      </c>
      <c r="C4" s="170"/>
      <c r="D4" s="170"/>
      <c r="E4" s="170"/>
      <c r="F4" s="170"/>
      <c r="G4" s="170"/>
      <c r="H4" s="170"/>
      <c r="I4" s="170"/>
    </row>
    <row r="6" spans="2:9" s="41" customFormat="1" ht="30" customHeight="1" x14ac:dyDescent="0.35">
      <c r="B6" s="43" t="s">
        <v>119</v>
      </c>
      <c r="C6" s="171" t="s">
        <v>125</v>
      </c>
      <c r="D6" s="172"/>
      <c r="E6" s="172"/>
      <c r="F6" s="172"/>
      <c r="G6" s="173"/>
      <c r="H6" s="43" t="s">
        <v>52</v>
      </c>
      <c r="I6" s="43" t="s">
        <v>66</v>
      </c>
    </row>
    <row r="7" spans="2:9" x14ac:dyDescent="0.35">
      <c r="B7" s="168" t="s">
        <v>7</v>
      </c>
      <c r="C7" s="168"/>
      <c r="D7" s="168"/>
      <c r="E7" s="168"/>
      <c r="F7" s="168"/>
      <c r="G7" s="168"/>
      <c r="H7" s="168"/>
      <c r="I7" s="168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29" x14ac:dyDescent="0.35">
      <c r="B9" s="45">
        <v>1</v>
      </c>
      <c r="C9" s="49" t="s">
        <v>151</v>
      </c>
      <c r="D9" s="45" t="s">
        <v>66</v>
      </c>
      <c r="E9" s="51">
        <v>1</v>
      </c>
      <c r="F9" s="47"/>
      <c r="G9" s="47"/>
      <c r="H9" s="47"/>
      <c r="I9" s="47">
        <f t="shared" ref="I9:I18" si="0">+(H9+G9)*E9</f>
        <v>0</v>
      </c>
    </row>
    <row r="10" spans="2:9" ht="29" x14ac:dyDescent="0.35">
      <c r="B10" s="45">
        <v>2</v>
      </c>
      <c r="C10" s="49" t="s">
        <v>152</v>
      </c>
      <c r="D10" s="45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153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154</v>
      </c>
      <c r="D12" s="45" t="s">
        <v>82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155</v>
      </c>
      <c r="D13" s="45" t="s">
        <v>83</v>
      </c>
      <c r="E13" s="51">
        <v>0.1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156</v>
      </c>
      <c r="D14" s="45" t="s">
        <v>83</v>
      </c>
      <c r="E14" s="51">
        <v>0.12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157</v>
      </c>
      <c r="D15" s="45" t="s">
        <v>79</v>
      </c>
      <c r="E15" s="51">
        <v>1.2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158</v>
      </c>
      <c r="D16" s="45" t="s">
        <v>79</v>
      </c>
      <c r="E16" s="51">
        <v>1.6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159</v>
      </c>
      <c r="D17" s="45" t="s">
        <v>81</v>
      </c>
      <c r="E17" s="51">
        <v>0.2</v>
      </c>
      <c r="F17" s="47"/>
      <c r="G17" s="47"/>
      <c r="H17" s="47"/>
      <c r="I17" s="47">
        <f t="shared" si="0"/>
        <v>0</v>
      </c>
    </row>
    <row r="18" spans="2:9" ht="29" x14ac:dyDescent="0.35">
      <c r="B18" s="45">
        <v>10</v>
      </c>
      <c r="C18" s="49" t="s">
        <v>160</v>
      </c>
      <c r="D18" s="45" t="s">
        <v>66</v>
      </c>
      <c r="E18" s="51">
        <v>4</v>
      </c>
      <c r="F18" s="47"/>
      <c r="G18" s="47"/>
      <c r="H18" s="47"/>
      <c r="I18" s="47">
        <f t="shared" si="0"/>
        <v>0</v>
      </c>
    </row>
    <row r="19" spans="2:9" x14ac:dyDescent="0.35">
      <c r="B19" s="48"/>
      <c r="C19" s="48" t="s">
        <v>61</v>
      </c>
      <c r="D19" s="48"/>
      <c r="E19" s="48"/>
      <c r="F19" s="48"/>
      <c r="G19" s="48"/>
      <c r="H19" s="48"/>
      <c r="I19" s="48">
        <f>+SUM(I9:I18)</f>
        <v>0</v>
      </c>
    </row>
    <row r="20" spans="2:9" x14ac:dyDescent="0.35">
      <c r="B20" s="168" t="s">
        <v>80</v>
      </c>
      <c r="C20" s="168"/>
      <c r="D20" s="168"/>
      <c r="E20" s="168"/>
      <c r="F20" s="168"/>
      <c r="G20" s="168"/>
      <c r="H20" s="168"/>
      <c r="I20" s="168"/>
    </row>
    <row r="21" spans="2:9" s="41" customFormat="1" ht="29.5" customHeight="1" x14ac:dyDescent="0.35">
      <c r="B21" s="44" t="s">
        <v>1</v>
      </c>
      <c r="C21" s="44" t="s">
        <v>62</v>
      </c>
      <c r="D21" s="44" t="s">
        <v>56</v>
      </c>
      <c r="E21" s="44" t="s">
        <v>49</v>
      </c>
      <c r="F21" s="44" t="s">
        <v>63</v>
      </c>
      <c r="G21" s="44" t="s">
        <v>64</v>
      </c>
      <c r="H21" s="44" t="s">
        <v>65</v>
      </c>
      <c r="I21" s="44" t="s">
        <v>60</v>
      </c>
    </row>
    <row r="22" spans="2:9" x14ac:dyDescent="0.35">
      <c r="B22" s="45">
        <v>1</v>
      </c>
      <c r="C22" s="49" t="s">
        <v>149</v>
      </c>
      <c r="D22" s="45" t="s">
        <v>66</v>
      </c>
      <c r="E22" s="45">
        <v>1</v>
      </c>
      <c r="F22" s="45"/>
      <c r="G22" s="51"/>
      <c r="H22" s="47">
        <f>+F22*E22*G22</f>
        <v>0</v>
      </c>
      <c r="I22" s="47">
        <f>H22</f>
        <v>0</v>
      </c>
    </row>
    <row r="23" spans="2:9" x14ac:dyDescent="0.35">
      <c r="B23" s="45"/>
      <c r="C23" s="46"/>
      <c r="D23" s="45"/>
      <c r="E23" s="45"/>
      <c r="F23" s="45"/>
      <c r="G23" s="45"/>
      <c r="H23" s="45"/>
      <c r="I23" s="47"/>
    </row>
    <row r="24" spans="2:9" x14ac:dyDescent="0.35">
      <c r="B24" s="45"/>
      <c r="C24" s="48" t="s">
        <v>67</v>
      </c>
      <c r="D24" s="48"/>
      <c r="E24" s="48"/>
      <c r="F24" s="48"/>
      <c r="G24" s="48"/>
      <c r="H24" s="48"/>
      <c r="I24" s="48">
        <f>+SUM(I22:I23)</f>
        <v>0</v>
      </c>
    </row>
    <row r="25" spans="2:9" x14ac:dyDescent="0.35">
      <c r="B25" s="168" t="s">
        <v>45</v>
      </c>
      <c r="C25" s="168"/>
      <c r="D25" s="168"/>
      <c r="E25" s="168"/>
      <c r="F25" s="168"/>
      <c r="G25" s="168"/>
      <c r="H25" s="168"/>
      <c r="I25" s="168"/>
    </row>
    <row r="26" spans="2:9" s="41" customFormat="1" ht="29.5" customHeight="1" x14ac:dyDescent="0.35">
      <c r="B26" s="44" t="s">
        <v>1</v>
      </c>
      <c r="C26" s="44" t="s">
        <v>68</v>
      </c>
      <c r="D26" s="44" t="s">
        <v>56</v>
      </c>
      <c r="E26" s="44" t="s">
        <v>69</v>
      </c>
      <c r="F26" s="44" t="s">
        <v>70</v>
      </c>
      <c r="G26" s="44"/>
      <c r="H26" s="44" t="s">
        <v>71</v>
      </c>
      <c r="I26" s="44" t="s">
        <v>60</v>
      </c>
    </row>
    <row r="27" spans="2:9" ht="30" customHeight="1" x14ac:dyDescent="0.35">
      <c r="B27" s="45">
        <v>1</v>
      </c>
      <c r="C27" s="49" t="s">
        <v>251</v>
      </c>
      <c r="D27" s="45" t="s">
        <v>81</v>
      </c>
      <c r="E27" s="51"/>
      <c r="F27" s="45"/>
      <c r="G27" s="45"/>
      <c r="H27" s="51"/>
      <c r="I27" s="45">
        <f>+H27*F27*E27</f>
        <v>0</v>
      </c>
    </row>
    <row r="28" spans="2:9" ht="43.5" x14ac:dyDescent="0.35">
      <c r="B28" s="45">
        <v>2</v>
      </c>
      <c r="C28" s="49" t="s">
        <v>252</v>
      </c>
      <c r="D28" s="45" t="s">
        <v>81</v>
      </c>
      <c r="E28" s="51"/>
      <c r="F28" s="45"/>
      <c r="G28" s="45"/>
      <c r="H28" s="51"/>
      <c r="I28" s="45">
        <f>+H28*F28*E28</f>
        <v>0</v>
      </c>
    </row>
    <row r="29" spans="2:9" ht="30" customHeight="1" x14ac:dyDescent="0.35">
      <c r="B29" s="45">
        <v>3</v>
      </c>
      <c r="C29" s="49" t="s">
        <v>245</v>
      </c>
      <c r="D29" s="45" t="s">
        <v>81</v>
      </c>
      <c r="E29" s="51"/>
      <c r="F29" s="45"/>
      <c r="G29" s="45"/>
      <c r="H29" s="51"/>
      <c r="I29" s="45">
        <f>+H29*F29*E29</f>
        <v>0</v>
      </c>
    </row>
    <row r="30" spans="2:9" x14ac:dyDescent="0.35">
      <c r="B30" s="45"/>
      <c r="C30" s="46"/>
      <c r="D30" s="45"/>
      <c r="E30" s="45"/>
      <c r="F30" s="45"/>
      <c r="G30" s="45"/>
      <c r="H30" s="45"/>
      <c r="I30" s="47"/>
    </row>
    <row r="31" spans="2:9" x14ac:dyDescent="0.35">
      <c r="B31" s="45"/>
      <c r="C31" s="48" t="s">
        <v>72</v>
      </c>
      <c r="D31" s="48"/>
      <c r="E31" s="48"/>
      <c r="F31" s="48"/>
      <c r="G31" s="48"/>
      <c r="H31" s="48"/>
      <c r="I31" s="48">
        <f>+SUM(I27:I30)</f>
        <v>0</v>
      </c>
    </row>
    <row r="32" spans="2:9" x14ac:dyDescent="0.35">
      <c r="B32" s="168" t="s">
        <v>73</v>
      </c>
      <c r="C32" s="168"/>
      <c r="D32" s="168"/>
      <c r="E32" s="168"/>
      <c r="F32" s="168"/>
      <c r="G32" s="168"/>
      <c r="H32" s="168"/>
      <c r="I32" s="168"/>
    </row>
    <row r="33" spans="2:9" s="41" customFormat="1" ht="29.5" customHeight="1" x14ac:dyDescent="0.35">
      <c r="B33" s="44" t="s">
        <v>1</v>
      </c>
      <c r="C33" s="44" t="s">
        <v>74</v>
      </c>
      <c r="D33" s="44" t="s">
        <v>75</v>
      </c>
      <c r="E33" s="44" t="s">
        <v>76</v>
      </c>
      <c r="F33" s="44" t="s">
        <v>77</v>
      </c>
      <c r="G33" s="44"/>
      <c r="H33" s="44" t="s">
        <v>65</v>
      </c>
      <c r="I33" s="44" t="s">
        <v>60</v>
      </c>
    </row>
    <row r="34" spans="2:9" x14ac:dyDescent="0.35">
      <c r="B34" s="45">
        <v>1</v>
      </c>
      <c r="C34" s="49" t="s">
        <v>131</v>
      </c>
      <c r="D34" s="45">
        <v>1</v>
      </c>
      <c r="E34" s="45"/>
      <c r="F34" s="51"/>
      <c r="G34" s="45"/>
      <c r="H34" s="45"/>
      <c r="I34" s="47">
        <f>+H34*F34*E34*D34</f>
        <v>0</v>
      </c>
    </row>
    <row r="35" spans="2:9" x14ac:dyDescent="0.35">
      <c r="B35" s="45">
        <v>2</v>
      </c>
      <c r="C35" s="49" t="s">
        <v>161</v>
      </c>
      <c r="D35" s="45">
        <v>1</v>
      </c>
      <c r="E35" s="45"/>
      <c r="F35" s="51"/>
      <c r="G35" s="45"/>
      <c r="H35" s="45"/>
      <c r="I35" s="47">
        <f>+H35*F35*E35*D35</f>
        <v>0</v>
      </c>
    </row>
    <row r="36" spans="2:9" x14ac:dyDescent="0.35">
      <c r="B36" s="45">
        <v>3</v>
      </c>
      <c r="C36" s="49" t="s">
        <v>162</v>
      </c>
      <c r="D36" s="45">
        <v>1</v>
      </c>
      <c r="E36" s="45"/>
      <c r="F36" s="51"/>
      <c r="G36" s="45"/>
      <c r="H36" s="45"/>
      <c r="I36" s="47">
        <f>+H36*F36*E36*D36</f>
        <v>0</v>
      </c>
    </row>
    <row r="37" spans="2:9" x14ac:dyDescent="0.35">
      <c r="B37" s="45"/>
      <c r="C37" s="46"/>
      <c r="D37" s="45"/>
      <c r="E37" s="45"/>
      <c r="F37" s="45"/>
      <c r="G37" s="45"/>
      <c r="H37" s="45"/>
      <c r="I37" s="47"/>
    </row>
    <row r="38" spans="2:9" x14ac:dyDescent="0.35">
      <c r="B38" s="45"/>
      <c r="C38" s="48" t="s">
        <v>78</v>
      </c>
      <c r="D38" s="48"/>
      <c r="E38" s="48"/>
      <c r="F38" s="48"/>
      <c r="G38" s="48"/>
      <c r="H38" s="48"/>
      <c r="I38" s="48">
        <f>+SUM(I34:I36)</f>
        <v>0</v>
      </c>
    </row>
    <row r="39" spans="2:9" ht="20" customHeight="1" x14ac:dyDescent="0.35">
      <c r="B39" s="53" t="s">
        <v>119</v>
      </c>
      <c r="C39" s="54" t="s">
        <v>235</v>
      </c>
      <c r="D39" s="54"/>
      <c r="E39" s="54"/>
      <c r="F39" s="54"/>
      <c r="G39" s="54"/>
      <c r="H39" s="54"/>
      <c r="I39" s="54">
        <f>+I38+I31+I24+I19</f>
        <v>0</v>
      </c>
    </row>
  </sheetData>
  <mergeCells count="7">
    <mergeCell ref="B25:I25"/>
    <mergeCell ref="B32:I32"/>
    <mergeCell ref="B2:I2"/>
    <mergeCell ref="B4:I4"/>
    <mergeCell ref="C6:G6"/>
    <mergeCell ref="B7:I7"/>
    <mergeCell ref="B20:I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1:9" ht="35" customHeight="1" x14ac:dyDescent="0.35">
      <c r="B2" s="169" t="s">
        <v>254</v>
      </c>
      <c r="C2" s="169"/>
      <c r="D2" s="169"/>
      <c r="E2" s="169"/>
      <c r="F2" s="169"/>
      <c r="G2" s="169"/>
      <c r="H2" s="169"/>
      <c r="I2" s="169"/>
    </row>
    <row r="3" spans="1:9" x14ac:dyDescent="0.35">
      <c r="B3" s="42"/>
      <c r="C3" s="42"/>
      <c r="D3" s="42"/>
      <c r="E3" s="42"/>
      <c r="F3" s="42"/>
      <c r="G3" s="42"/>
      <c r="H3" s="42"/>
      <c r="I3" s="42"/>
    </row>
    <row r="4" spans="1:9" ht="20" customHeight="1" x14ac:dyDescent="0.35">
      <c r="A4"/>
      <c r="B4" s="170" t="s">
        <v>54</v>
      </c>
      <c r="C4" s="170"/>
      <c r="D4" s="170"/>
      <c r="E4" s="170"/>
      <c r="F4" s="170"/>
      <c r="G4" s="170"/>
      <c r="H4" s="170"/>
      <c r="I4" s="170"/>
    </row>
    <row r="6" spans="1:9" s="41" customFormat="1" ht="30" customHeight="1" x14ac:dyDescent="0.35">
      <c r="B6" s="43" t="s">
        <v>120</v>
      </c>
      <c r="C6" s="171" t="s">
        <v>249</v>
      </c>
      <c r="D6" s="172"/>
      <c r="E6" s="172"/>
      <c r="F6" s="172"/>
      <c r="G6" s="173"/>
      <c r="H6" s="43" t="s">
        <v>52</v>
      </c>
      <c r="I6" s="43" t="s">
        <v>53</v>
      </c>
    </row>
    <row r="7" spans="1:9" x14ac:dyDescent="0.35">
      <c r="B7" s="168" t="s">
        <v>7</v>
      </c>
      <c r="C7" s="168"/>
      <c r="D7" s="168"/>
      <c r="E7" s="168"/>
      <c r="F7" s="168"/>
      <c r="G7" s="168"/>
      <c r="H7" s="168"/>
      <c r="I7" s="168"/>
    </row>
    <row r="8" spans="1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1:9" ht="29" x14ac:dyDescent="0.35">
      <c r="B9" s="45">
        <v>1</v>
      </c>
      <c r="C9" s="49" t="s">
        <v>248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1:9" x14ac:dyDescent="0.35">
      <c r="B10" s="51">
        <v>2</v>
      </c>
      <c r="C10" s="49" t="s">
        <v>163</v>
      </c>
      <c r="D10" s="51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1:9" x14ac:dyDescent="0.35">
      <c r="B11" s="45">
        <v>3</v>
      </c>
      <c r="C11" s="49" t="s">
        <v>143</v>
      </c>
      <c r="D11" s="45" t="s">
        <v>79</v>
      </c>
      <c r="E11" s="51">
        <v>0.1</v>
      </c>
      <c r="F11" s="47"/>
      <c r="G11" s="47"/>
      <c r="H11" s="47"/>
      <c r="I11" s="47">
        <f t="shared" si="0"/>
        <v>0</v>
      </c>
    </row>
    <row r="12" spans="1:9" x14ac:dyDescent="0.35">
      <c r="B12" s="45">
        <v>4</v>
      </c>
      <c r="C12" s="49" t="s">
        <v>164</v>
      </c>
      <c r="D12" s="45" t="s">
        <v>79</v>
      </c>
      <c r="E12" s="51">
        <v>0.4</v>
      </c>
      <c r="F12" s="47"/>
      <c r="G12" s="47"/>
      <c r="H12" s="47"/>
      <c r="I12" s="47">
        <f t="shared" si="0"/>
        <v>0</v>
      </c>
    </row>
    <row r="13" spans="1:9" x14ac:dyDescent="0.35">
      <c r="B13" s="45">
        <v>5</v>
      </c>
      <c r="C13" s="49" t="s">
        <v>165</v>
      </c>
      <c r="D13" s="45" t="s">
        <v>79</v>
      </c>
      <c r="E13" s="51">
        <v>0.5</v>
      </c>
      <c r="F13" s="47"/>
      <c r="G13" s="47"/>
      <c r="H13" s="47"/>
      <c r="I13" s="47">
        <f t="shared" si="0"/>
        <v>0</v>
      </c>
    </row>
    <row r="14" spans="1:9" x14ac:dyDescent="0.35">
      <c r="B14" s="45">
        <v>6</v>
      </c>
      <c r="C14" s="49" t="s">
        <v>166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1:9" ht="29" x14ac:dyDescent="0.35">
      <c r="B15" s="45">
        <v>7</v>
      </c>
      <c r="C15" s="49" t="s">
        <v>148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1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8" t="s">
        <v>80</v>
      </c>
      <c r="C17" s="168"/>
      <c r="D17" s="168"/>
      <c r="E17" s="168"/>
      <c r="F17" s="168"/>
      <c r="G17" s="168"/>
      <c r="H17" s="168"/>
      <c r="I17" s="168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149</v>
      </c>
      <c r="D19" s="45" t="s">
        <v>66</v>
      </c>
      <c r="E19" s="45">
        <v>1</v>
      </c>
      <c r="F19" s="45"/>
      <c r="G19" s="51"/>
      <c r="H19" s="47">
        <f>+F19*E19*G19</f>
        <v>0</v>
      </c>
      <c r="I19" s="47">
        <f>H19</f>
        <v>0</v>
      </c>
    </row>
    <row r="20" spans="2:9" x14ac:dyDescent="0.35">
      <c r="B20" s="45"/>
      <c r="C20" s="46"/>
      <c r="D20" s="45"/>
      <c r="E20" s="45"/>
      <c r="F20" s="45"/>
      <c r="G20" s="45"/>
      <c r="H20" s="45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8" t="s">
        <v>45</v>
      </c>
      <c r="C22" s="168"/>
      <c r="D22" s="168"/>
      <c r="E22" s="168"/>
      <c r="F22" s="168"/>
      <c r="G22" s="168"/>
      <c r="H22" s="168"/>
      <c r="I22" s="168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251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245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8" t="s">
        <v>73</v>
      </c>
      <c r="C29" s="168"/>
      <c r="D29" s="168"/>
      <c r="E29" s="168"/>
      <c r="F29" s="168"/>
      <c r="G29" s="168"/>
      <c r="H29" s="168"/>
      <c r="I29" s="168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131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132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/>
      <c r="C33" s="46"/>
      <c r="D33" s="45"/>
      <c r="E33" s="45"/>
      <c r="F33" s="45"/>
      <c r="G33" s="45"/>
      <c r="H33" s="45"/>
      <c r="I33" s="47"/>
    </row>
    <row r="34" spans="2:9" x14ac:dyDescent="0.35">
      <c r="B34" s="45"/>
      <c r="C34" s="48" t="s">
        <v>78</v>
      </c>
      <c r="D34" s="48"/>
      <c r="E34" s="48"/>
      <c r="F34" s="48"/>
      <c r="G34" s="48"/>
      <c r="H34" s="48"/>
      <c r="I34" s="48">
        <f>+SUM(I31:I32)</f>
        <v>0</v>
      </c>
    </row>
    <row r="35" spans="2:9" ht="20" customHeight="1" x14ac:dyDescent="0.35">
      <c r="B35" s="53" t="s">
        <v>120</v>
      </c>
      <c r="C35" s="54" t="s">
        <v>236</v>
      </c>
      <c r="D35" s="54"/>
      <c r="E35" s="54"/>
      <c r="F35" s="54"/>
      <c r="G35" s="54"/>
      <c r="H35" s="54"/>
      <c r="I35" s="54">
        <f>+I34+I28+I21+I16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22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1:9" ht="35" customHeight="1" x14ac:dyDescent="0.35">
      <c r="B2" s="169" t="s">
        <v>254</v>
      </c>
      <c r="C2" s="169"/>
      <c r="D2" s="169"/>
      <c r="E2" s="169"/>
      <c r="F2" s="169"/>
      <c r="G2" s="169"/>
      <c r="H2" s="169"/>
      <c r="I2" s="169"/>
    </row>
    <row r="3" spans="1:9" x14ac:dyDescent="0.35">
      <c r="B3" s="42"/>
      <c r="C3" s="42"/>
      <c r="D3" s="42"/>
      <c r="E3" s="42"/>
      <c r="F3" s="42"/>
      <c r="G3" s="42"/>
      <c r="H3" s="42"/>
      <c r="I3" s="42"/>
    </row>
    <row r="4" spans="1:9" ht="20" customHeight="1" x14ac:dyDescent="0.35">
      <c r="A4"/>
      <c r="B4" s="170" t="s">
        <v>54</v>
      </c>
      <c r="C4" s="170"/>
      <c r="D4" s="170"/>
      <c r="E4" s="170"/>
      <c r="F4" s="170"/>
      <c r="G4" s="170"/>
      <c r="H4" s="170"/>
      <c r="I4" s="170"/>
    </row>
    <row r="6" spans="1:9" s="41" customFormat="1" ht="30" customHeight="1" x14ac:dyDescent="0.35">
      <c r="B6" s="43" t="s">
        <v>121</v>
      </c>
      <c r="C6" s="171" t="s">
        <v>167</v>
      </c>
      <c r="D6" s="172"/>
      <c r="E6" s="172"/>
      <c r="F6" s="172"/>
      <c r="G6" s="173"/>
      <c r="H6" s="43" t="s">
        <v>52</v>
      </c>
      <c r="I6" s="43" t="s">
        <v>66</v>
      </c>
    </row>
    <row r="7" spans="1:9" x14ac:dyDescent="0.35">
      <c r="B7" s="168" t="s">
        <v>7</v>
      </c>
      <c r="C7" s="168"/>
      <c r="D7" s="168"/>
      <c r="E7" s="168"/>
      <c r="F7" s="168"/>
      <c r="G7" s="168"/>
      <c r="H7" s="168"/>
      <c r="I7" s="168"/>
    </row>
    <row r="8" spans="1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1:9" ht="29" x14ac:dyDescent="0.35">
      <c r="B9" s="45">
        <v>1</v>
      </c>
      <c r="C9" s="49" t="s">
        <v>168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1:9" x14ac:dyDescent="0.35">
      <c r="B10" s="45">
        <v>2</v>
      </c>
      <c r="C10" s="49" t="s">
        <v>169</v>
      </c>
      <c r="D10" s="45" t="s">
        <v>66</v>
      </c>
      <c r="E10" s="51">
        <v>2</v>
      </c>
      <c r="F10" s="47"/>
      <c r="G10" s="47"/>
      <c r="H10" s="47"/>
      <c r="I10" s="47">
        <f t="shared" si="0"/>
        <v>0</v>
      </c>
    </row>
    <row r="11" spans="1:9" x14ac:dyDescent="0.35">
      <c r="B11" s="45">
        <v>3</v>
      </c>
      <c r="C11" s="49" t="s">
        <v>170</v>
      </c>
      <c r="D11" s="45" t="s">
        <v>79</v>
      </c>
      <c r="E11" s="51">
        <v>0.15</v>
      </c>
      <c r="F11" s="47"/>
      <c r="G11" s="47"/>
      <c r="H11" s="47"/>
      <c r="I11" s="47">
        <f t="shared" si="0"/>
        <v>0</v>
      </c>
    </row>
    <row r="12" spans="1:9" x14ac:dyDescent="0.35">
      <c r="B12" s="45">
        <v>4</v>
      </c>
      <c r="C12" s="49" t="s">
        <v>165</v>
      </c>
      <c r="D12" s="45" t="s">
        <v>79</v>
      </c>
      <c r="E12" s="51">
        <v>1</v>
      </c>
      <c r="F12" s="47"/>
      <c r="G12" s="47"/>
      <c r="H12" s="47"/>
      <c r="I12" s="47">
        <f t="shared" si="0"/>
        <v>0</v>
      </c>
    </row>
    <row r="13" spans="1:9" x14ac:dyDescent="0.35">
      <c r="B13" s="45">
        <v>5</v>
      </c>
      <c r="C13" s="49" t="s">
        <v>163</v>
      </c>
      <c r="D13" s="51" t="s">
        <v>66</v>
      </c>
      <c r="E13" s="51">
        <v>1</v>
      </c>
      <c r="F13" s="47"/>
      <c r="G13" s="47"/>
      <c r="H13" s="47"/>
      <c r="I13" s="47">
        <f t="shared" si="0"/>
        <v>0</v>
      </c>
    </row>
    <row r="14" spans="1:9" x14ac:dyDescent="0.35">
      <c r="B14" s="45">
        <v>6</v>
      </c>
      <c r="C14" s="49" t="s">
        <v>143</v>
      </c>
      <c r="D14" s="45" t="s">
        <v>79</v>
      </c>
      <c r="E14" s="51">
        <v>0.1</v>
      </c>
      <c r="F14" s="47"/>
      <c r="G14" s="47"/>
      <c r="H14" s="47"/>
      <c r="I14" s="47">
        <f t="shared" si="0"/>
        <v>0</v>
      </c>
    </row>
    <row r="15" spans="1:9" ht="29" x14ac:dyDescent="0.35">
      <c r="B15" s="45">
        <v>7</v>
      </c>
      <c r="C15" s="49" t="s">
        <v>148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1:9" x14ac:dyDescent="0.35">
      <c r="B16" s="45"/>
      <c r="C16" s="46"/>
      <c r="D16" s="45"/>
      <c r="E16" s="45"/>
      <c r="F16" s="47"/>
      <c r="G16" s="47"/>
      <c r="H16" s="47"/>
      <c r="I16" s="47"/>
    </row>
    <row r="17" spans="2:9" x14ac:dyDescent="0.35">
      <c r="B17" s="48"/>
      <c r="C17" s="48" t="s">
        <v>61</v>
      </c>
      <c r="D17" s="48"/>
      <c r="E17" s="48"/>
      <c r="F17" s="48"/>
      <c r="G17" s="48"/>
      <c r="H17" s="48"/>
      <c r="I17" s="48">
        <f>+SUM(I9:I15)</f>
        <v>0</v>
      </c>
    </row>
    <row r="18" spans="2:9" x14ac:dyDescent="0.35">
      <c r="B18" s="168" t="s">
        <v>80</v>
      </c>
      <c r="C18" s="168"/>
      <c r="D18" s="168"/>
      <c r="E18" s="168"/>
      <c r="F18" s="168"/>
      <c r="G18" s="168"/>
      <c r="H18" s="168"/>
      <c r="I18" s="168"/>
    </row>
    <row r="19" spans="2:9" s="41" customFormat="1" ht="29.5" customHeight="1" x14ac:dyDescent="0.35">
      <c r="B19" s="44" t="s">
        <v>1</v>
      </c>
      <c r="C19" s="44" t="s">
        <v>62</v>
      </c>
      <c r="D19" s="44" t="s">
        <v>56</v>
      </c>
      <c r="E19" s="44" t="s">
        <v>49</v>
      </c>
      <c r="F19" s="44" t="s">
        <v>63</v>
      </c>
      <c r="G19" s="44" t="s">
        <v>64</v>
      </c>
      <c r="H19" s="44" t="s">
        <v>65</v>
      </c>
      <c r="I19" s="44" t="s">
        <v>60</v>
      </c>
    </row>
    <row r="20" spans="2:9" x14ac:dyDescent="0.35">
      <c r="B20" s="45">
        <v>1</v>
      </c>
      <c r="C20" s="49" t="s">
        <v>149</v>
      </c>
      <c r="D20" s="45" t="s">
        <v>66</v>
      </c>
      <c r="E20" s="45">
        <v>1</v>
      </c>
      <c r="F20" s="45"/>
      <c r="G20" s="51"/>
      <c r="H20" s="47">
        <f>+F20*E20*G20</f>
        <v>0</v>
      </c>
      <c r="I20" s="47">
        <f>H20</f>
        <v>0</v>
      </c>
    </row>
    <row r="21" spans="2:9" x14ac:dyDescent="0.35">
      <c r="B21" s="45"/>
      <c r="C21" s="46"/>
      <c r="D21" s="45"/>
      <c r="E21" s="45"/>
      <c r="F21" s="45"/>
      <c r="G21" s="45"/>
      <c r="H21" s="45"/>
      <c r="I21" s="47"/>
    </row>
    <row r="22" spans="2:9" x14ac:dyDescent="0.35">
      <c r="B22" s="45"/>
      <c r="C22" s="48" t="s">
        <v>67</v>
      </c>
      <c r="D22" s="48"/>
      <c r="E22" s="48"/>
      <c r="F22" s="48"/>
      <c r="G22" s="48"/>
      <c r="H22" s="48"/>
      <c r="I22" s="48">
        <f>+SUM(I20:I21)</f>
        <v>0</v>
      </c>
    </row>
    <row r="23" spans="2:9" x14ac:dyDescent="0.35">
      <c r="B23" s="168" t="s">
        <v>45</v>
      </c>
      <c r="C23" s="168"/>
      <c r="D23" s="168"/>
      <c r="E23" s="168"/>
      <c r="F23" s="168"/>
      <c r="G23" s="168"/>
      <c r="H23" s="168"/>
      <c r="I23" s="168"/>
    </row>
    <row r="24" spans="2:9" s="41" customFormat="1" ht="29.5" customHeight="1" x14ac:dyDescent="0.35">
      <c r="B24" s="44" t="s">
        <v>1</v>
      </c>
      <c r="C24" s="44" t="s">
        <v>68</v>
      </c>
      <c r="D24" s="44" t="s">
        <v>56</v>
      </c>
      <c r="E24" s="44" t="s">
        <v>69</v>
      </c>
      <c r="F24" s="44" t="s">
        <v>70</v>
      </c>
      <c r="G24" s="44"/>
      <c r="H24" s="44" t="s">
        <v>71</v>
      </c>
      <c r="I24" s="44" t="s">
        <v>60</v>
      </c>
    </row>
    <row r="25" spans="2:9" ht="30" customHeight="1" x14ac:dyDescent="0.35">
      <c r="B25" s="45">
        <v>1</v>
      </c>
      <c r="C25" s="49" t="s">
        <v>251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43.5" x14ac:dyDescent="0.35">
      <c r="B26" s="45">
        <v>2</v>
      </c>
      <c r="C26" s="49" t="s">
        <v>252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ht="30" customHeight="1" x14ac:dyDescent="0.35">
      <c r="B27" s="45">
        <v>3</v>
      </c>
      <c r="C27" s="49" t="s">
        <v>245</v>
      </c>
      <c r="D27" s="45" t="s">
        <v>81</v>
      </c>
      <c r="E27" s="51"/>
      <c r="F27" s="45"/>
      <c r="G27" s="45"/>
      <c r="H27" s="51"/>
      <c r="I27" s="45">
        <f>+H27*F27*E27</f>
        <v>0</v>
      </c>
    </row>
    <row r="28" spans="2:9" x14ac:dyDescent="0.35">
      <c r="B28" s="45"/>
      <c r="C28" s="46"/>
      <c r="D28" s="45"/>
      <c r="E28" s="45"/>
      <c r="F28" s="45"/>
      <c r="G28" s="45"/>
      <c r="H28" s="45"/>
      <c r="I28" s="47"/>
    </row>
    <row r="29" spans="2:9" x14ac:dyDescent="0.35">
      <c r="B29" s="45"/>
      <c r="C29" s="48" t="s">
        <v>72</v>
      </c>
      <c r="D29" s="48"/>
      <c r="E29" s="48"/>
      <c r="F29" s="48"/>
      <c r="G29" s="48"/>
      <c r="H29" s="48"/>
      <c r="I29" s="48">
        <f>+SUM(I25:I28)</f>
        <v>0</v>
      </c>
    </row>
    <row r="30" spans="2:9" x14ac:dyDescent="0.35">
      <c r="B30" s="168" t="s">
        <v>73</v>
      </c>
      <c r="C30" s="168"/>
      <c r="D30" s="168"/>
      <c r="E30" s="168"/>
      <c r="F30" s="168"/>
      <c r="G30" s="168"/>
      <c r="H30" s="168"/>
      <c r="I30" s="168"/>
    </row>
    <row r="31" spans="2:9" s="41" customFormat="1" ht="29.5" customHeight="1" x14ac:dyDescent="0.35">
      <c r="B31" s="44" t="s">
        <v>1</v>
      </c>
      <c r="C31" s="44" t="s">
        <v>74</v>
      </c>
      <c r="D31" s="44" t="s">
        <v>75</v>
      </c>
      <c r="E31" s="44" t="s">
        <v>76</v>
      </c>
      <c r="F31" s="44" t="s">
        <v>77</v>
      </c>
      <c r="G31" s="44"/>
      <c r="H31" s="44" t="s">
        <v>65</v>
      </c>
      <c r="I31" s="44" t="s">
        <v>60</v>
      </c>
    </row>
    <row r="32" spans="2:9" x14ac:dyDescent="0.35">
      <c r="B32" s="45">
        <v>1</v>
      </c>
      <c r="C32" s="49" t="s">
        <v>131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>
        <v>2</v>
      </c>
      <c r="C33" s="49" t="s">
        <v>132</v>
      </c>
      <c r="D33" s="45">
        <v>1</v>
      </c>
      <c r="E33" s="45"/>
      <c r="F33" s="51"/>
      <c r="G33" s="45"/>
      <c r="H33" s="45"/>
      <c r="I33" s="47">
        <f>+H33*F33*E33*D33</f>
        <v>0</v>
      </c>
    </row>
    <row r="34" spans="2:9" x14ac:dyDescent="0.35">
      <c r="B34" s="45"/>
      <c r="C34" s="46"/>
      <c r="D34" s="45"/>
      <c r="E34" s="45"/>
      <c r="F34" s="45"/>
      <c r="G34" s="45"/>
      <c r="H34" s="45"/>
      <c r="I34" s="47"/>
    </row>
    <row r="35" spans="2:9" x14ac:dyDescent="0.35">
      <c r="B35" s="45"/>
      <c r="C35" s="48" t="s">
        <v>78</v>
      </c>
      <c r="D35" s="48"/>
      <c r="E35" s="48"/>
      <c r="F35" s="48"/>
      <c r="G35" s="48"/>
      <c r="H35" s="48"/>
      <c r="I35" s="48">
        <f>+SUM(I32:I33)</f>
        <v>0</v>
      </c>
    </row>
    <row r="36" spans="2:9" ht="20" customHeight="1" x14ac:dyDescent="0.35">
      <c r="B36" s="53" t="s">
        <v>121</v>
      </c>
      <c r="C36" s="54" t="s">
        <v>237</v>
      </c>
      <c r="D36" s="54"/>
      <c r="E36" s="54"/>
      <c r="F36" s="54"/>
      <c r="G36" s="54"/>
      <c r="H36" s="54"/>
      <c r="I36" s="54">
        <f>+I35+I29+I22+I17</f>
        <v>0</v>
      </c>
    </row>
  </sheetData>
  <mergeCells count="7">
    <mergeCell ref="B30:I30"/>
    <mergeCell ref="B2:I2"/>
    <mergeCell ref="B4:I4"/>
    <mergeCell ref="C6:G6"/>
    <mergeCell ref="B7:I7"/>
    <mergeCell ref="B18:I18"/>
    <mergeCell ref="B23:I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opLeftCell="A22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69" t="s">
        <v>254</v>
      </c>
      <c r="C2" s="169"/>
      <c r="D2" s="169"/>
      <c r="E2" s="169"/>
      <c r="F2" s="169"/>
      <c r="G2" s="169"/>
      <c r="H2" s="169"/>
      <c r="I2" s="169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0" t="s">
        <v>54</v>
      </c>
      <c r="C4" s="170"/>
      <c r="D4" s="170"/>
      <c r="E4" s="170"/>
      <c r="F4" s="170"/>
      <c r="G4" s="170"/>
      <c r="H4" s="170"/>
      <c r="I4" s="170"/>
    </row>
    <row r="6" spans="2:9" s="41" customFormat="1" ht="30" customHeight="1" x14ac:dyDescent="0.35">
      <c r="B6" s="43" t="s">
        <v>122</v>
      </c>
      <c r="C6" s="171" t="s">
        <v>16</v>
      </c>
      <c r="D6" s="172"/>
      <c r="E6" s="172"/>
      <c r="F6" s="172"/>
      <c r="G6" s="173"/>
      <c r="H6" s="43" t="s">
        <v>52</v>
      </c>
      <c r="I6" s="43" t="s">
        <v>53</v>
      </c>
    </row>
    <row r="7" spans="2:9" x14ac:dyDescent="0.35">
      <c r="B7" s="168" t="s">
        <v>7</v>
      </c>
      <c r="C7" s="168"/>
      <c r="D7" s="168"/>
      <c r="E7" s="168"/>
      <c r="F7" s="168"/>
      <c r="G7" s="168"/>
      <c r="H7" s="168"/>
      <c r="I7" s="168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29" x14ac:dyDescent="0.35">
      <c r="B9" s="45">
        <v>1</v>
      </c>
      <c r="C9" s="49" t="s">
        <v>171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2:9" x14ac:dyDescent="0.35">
      <c r="B10" s="45">
        <v>2</v>
      </c>
      <c r="C10" s="49" t="s">
        <v>172</v>
      </c>
      <c r="D10" s="45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143</v>
      </c>
      <c r="D11" s="45" t="s">
        <v>79</v>
      </c>
      <c r="E11" s="51">
        <v>0.1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163</v>
      </c>
      <c r="D12" s="51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165</v>
      </c>
      <c r="D13" s="45" t="s">
        <v>79</v>
      </c>
      <c r="E13" s="51">
        <v>0.56999999999999995</v>
      </c>
      <c r="F13" s="47"/>
      <c r="G13" s="47"/>
      <c r="H13" s="47"/>
      <c r="I13" s="47">
        <f t="shared" si="0"/>
        <v>0</v>
      </c>
    </row>
    <row r="14" spans="2:9" ht="29" x14ac:dyDescent="0.35">
      <c r="B14" s="45">
        <v>6</v>
      </c>
      <c r="C14" s="49" t="s">
        <v>173</v>
      </c>
      <c r="D14" s="45" t="s">
        <v>79</v>
      </c>
      <c r="E14" s="51">
        <v>0.5</v>
      </c>
      <c r="F14" s="47"/>
      <c r="G14" s="47"/>
      <c r="H14" s="47"/>
      <c r="I14" s="47">
        <f t="shared" si="0"/>
        <v>0</v>
      </c>
    </row>
    <row r="15" spans="2:9" ht="29" x14ac:dyDescent="0.35">
      <c r="B15" s="45">
        <v>7</v>
      </c>
      <c r="C15" s="49" t="s">
        <v>148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8" t="s">
        <v>80</v>
      </c>
      <c r="C17" s="168"/>
      <c r="D17" s="168"/>
      <c r="E17" s="168"/>
      <c r="F17" s="168"/>
      <c r="G17" s="168"/>
      <c r="H17" s="168"/>
      <c r="I17" s="168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149</v>
      </c>
      <c r="D19" s="45" t="s">
        <v>66</v>
      </c>
      <c r="E19" s="45">
        <v>1</v>
      </c>
      <c r="F19" s="45"/>
      <c r="G19" s="51"/>
      <c r="H19" s="47"/>
      <c r="I19" s="47">
        <f>H19</f>
        <v>0</v>
      </c>
    </row>
    <row r="20" spans="2:9" x14ac:dyDescent="0.35">
      <c r="B20" s="45"/>
      <c r="C20" s="46"/>
      <c r="D20" s="45"/>
      <c r="E20" s="45"/>
      <c r="F20" s="45"/>
      <c r="G20" s="45"/>
      <c r="H20" s="45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8" t="s">
        <v>45</v>
      </c>
      <c r="C22" s="168"/>
      <c r="D22" s="168"/>
      <c r="E22" s="168"/>
      <c r="F22" s="168"/>
      <c r="G22" s="168"/>
      <c r="H22" s="168"/>
      <c r="I22" s="168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251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245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8" t="s">
        <v>73</v>
      </c>
      <c r="C29" s="168"/>
      <c r="D29" s="168"/>
      <c r="E29" s="168"/>
      <c r="F29" s="168"/>
      <c r="G29" s="168"/>
      <c r="H29" s="168"/>
      <c r="I29" s="168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131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132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/>
      <c r="C33" s="46"/>
      <c r="D33" s="45"/>
      <c r="E33" s="45"/>
      <c r="F33" s="45"/>
      <c r="G33" s="45"/>
      <c r="H33" s="45"/>
      <c r="I33" s="47"/>
    </row>
    <row r="34" spans="2:9" x14ac:dyDescent="0.35">
      <c r="B34" s="45"/>
      <c r="C34" s="48" t="s">
        <v>78</v>
      </c>
      <c r="D34" s="48"/>
      <c r="E34" s="48"/>
      <c r="F34" s="48"/>
      <c r="G34" s="48"/>
      <c r="H34" s="48"/>
      <c r="I34" s="48">
        <f>+SUM(I31:I32)</f>
        <v>0</v>
      </c>
    </row>
    <row r="35" spans="2:9" ht="20" customHeight="1" x14ac:dyDescent="0.35">
      <c r="B35" s="53" t="s">
        <v>122</v>
      </c>
      <c r="C35" s="54" t="s">
        <v>238</v>
      </c>
      <c r="D35" s="54"/>
      <c r="E35" s="54"/>
      <c r="F35" s="54"/>
      <c r="G35" s="54"/>
      <c r="H35" s="54"/>
      <c r="I35" s="54">
        <f>+I34+I28+I21+I16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opLeftCell="A28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69" t="s">
        <v>254</v>
      </c>
      <c r="C2" s="169"/>
      <c r="D2" s="169"/>
      <c r="E2" s="169"/>
      <c r="F2" s="169"/>
      <c r="G2" s="169"/>
      <c r="H2" s="169"/>
      <c r="I2" s="169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0" t="s">
        <v>54</v>
      </c>
      <c r="C4" s="170"/>
      <c r="D4" s="170"/>
      <c r="E4" s="170"/>
      <c r="F4" s="170"/>
      <c r="G4" s="170"/>
      <c r="H4" s="170"/>
      <c r="I4" s="170"/>
    </row>
    <row r="6" spans="2:9" s="41" customFormat="1" ht="30" customHeight="1" x14ac:dyDescent="0.35">
      <c r="B6" s="43" t="s">
        <v>123</v>
      </c>
      <c r="C6" s="171" t="s">
        <v>250</v>
      </c>
      <c r="D6" s="172"/>
      <c r="E6" s="172"/>
      <c r="F6" s="172"/>
      <c r="G6" s="173"/>
      <c r="H6" s="43" t="s">
        <v>52</v>
      </c>
      <c r="I6" s="43" t="s">
        <v>53</v>
      </c>
    </row>
    <row r="7" spans="2:9" x14ac:dyDescent="0.35">
      <c r="B7" s="174" t="s">
        <v>7</v>
      </c>
      <c r="C7" s="174"/>
      <c r="D7" s="174"/>
      <c r="E7" s="174"/>
      <c r="F7" s="174"/>
      <c r="G7" s="174"/>
      <c r="H7" s="174"/>
      <c r="I7" s="174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72.5" x14ac:dyDescent="0.35">
      <c r="B9" s="45">
        <v>1</v>
      </c>
      <c r="C9" s="49" t="s">
        <v>174</v>
      </c>
      <c r="D9" s="45" t="s">
        <v>66</v>
      </c>
      <c r="E9" s="51">
        <v>1</v>
      </c>
      <c r="F9" s="47"/>
      <c r="G9" s="47"/>
      <c r="H9" s="47"/>
      <c r="I9" s="47">
        <f t="shared" ref="I9:I27" si="0">+(H9+G9)*E9</f>
        <v>0</v>
      </c>
    </row>
    <row r="10" spans="2:9" ht="29" x14ac:dyDescent="0.35">
      <c r="B10" s="45">
        <v>2</v>
      </c>
      <c r="C10" s="49" t="s">
        <v>175</v>
      </c>
      <c r="D10" s="45" t="s">
        <v>79</v>
      </c>
      <c r="E10" s="51">
        <v>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176</v>
      </c>
      <c r="D11" s="45" t="s">
        <v>79</v>
      </c>
      <c r="E11" s="51">
        <v>9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177</v>
      </c>
      <c r="D12" s="45" t="s">
        <v>79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178</v>
      </c>
      <c r="D13" s="45" t="s">
        <v>66</v>
      </c>
      <c r="E13" s="51">
        <v>1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179</v>
      </c>
      <c r="D14" s="45" t="s">
        <v>66</v>
      </c>
      <c r="E14" s="51">
        <v>5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180</v>
      </c>
      <c r="D15" s="45" t="s">
        <v>79</v>
      </c>
      <c r="E15" s="51">
        <v>6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181</v>
      </c>
      <c r="D16" s="45" t="s">
        <v>66</v>
      </c>
      <c r="E16" s="51">
        <v>1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140</v>
      </c>
      <c r="D17" s="45" t="s">
        <v>66</v>
      </c>
      <c r="E17" s="51">
        <v>3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182</v>
      </c>
      <c r="D18" s="45" t="s">
        <v>79</v>
      </c>
      <c r="E18" s="51">
        <v>5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183</v>
      </c>
      <c r="D19" s="45" t="s">
        <v>66</v>
      </c>
      <c r="E19" s="51">
        <v>2</v>
      </c>
      <c r="F19" s="47"/>
      <c r="G19" s="47"/>
      <c r="H19" s="47"/>
      <c r="I19" s="47">
        <f t="shared" si="0"/>
        <v>0</v>
      </c>
    </row>
    <row r="20" spans="2:9" ht="29" x14ac:dyDescent="0.35">
      <c r="B20" s="45">
        <v>12</v>
      </c>
      <c r="C20" s="49" t="s">
        <v>148</v>
      </c>
      <c r="D20" s="45" t="s">
        <v>66</v>
      </c>
      <c r="E20" s="51">
        <v>1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184</v>
      </c>
      <c r="D21" s="45" t="s">
        <v>66</v>
      </c>
      <c r="E21" s="51">
        <v>6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185</v>
      </c>
      <c r="D22" s="45" t="s">
        <v>66</v>
      </c>
      <c r="E22" s="51">
        <v>4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186</v>
      </c>
      <c r="D23" s="45" t="s">
        <v>66</v>
      </c>
      <c r="E23" s="51">
        <v>1</v>
      </c>
      <c r="F23" s="47"/>
      <c r="G23" s="47"/>
      <c r="H23" s="47"/>
      <c r="I23" s="47">
        <f t="shared" si="0"/>
        <v>0</v>
      </c>
    </row>
    <row r="24" spans="2:9" x14ac:dyDescent="0.35">
      <c r="B24" s="45">
        <v>16</v>
      </c>
      <c r="C24" s="49" t="s">
        <v>187</v>
      </c>
      <c r="D24" s="45" t="s">
        <v>66</v>
      </c>
      <c r="E24" s="51">
        <v>1</v>
      </c>
      <c r="F24" s="47"/>
      <c r="G24" s="47"/>
      <c r="H24" s="47"/>
      <c r="I24" s="47">
        <f t="shared" si="0"/>
        <v>0</v>
      </c>
    </row>
    <row r="25" spans="2:9" x14ac:dyDescent="0.35">
      <c r="B25" s="45">
        <v>17</v>
      </c>
      <c r="C25" s="49" t="s">
        <v>188</v>
      </c>
      <c r="D25" s="45" t="s">
        <v>66</v>
      </c>
      <c r="E25" s="51">
        <v>2</v>
      </c>
      <c r="F25" s="47"/>
      <c r="G25" s="47"/>
      <c r="H25" s="47"/>
      <c r="I25" s="47">
        <f t="shared" si="0"/>
        <v>0</v>
      </c>
    </row>
    <row r="26" spans="2:9" x14ac:dyDescent="0.35">
      <c r="B26" s="45">
        <v>18</v>
      </c>
      <c r="C26" s="49" t="s">
        <v>189</v>
      </c>
      <c r="D26" s="45" t="s">
        <v>66</v>
      </c>
      <c r="E26" s="51">
        <v>2</v>
      </c>
      <c r="F26" s="47"/>
      <c r="G26" s="47"/>
      <c r="H26" s="47"/>
      <c r="I26" s="47">
        <f t="shared" si="0"/>
        <v>0</v>
      </c>
    </row>
    <row r="27" spans="2:9" x14ac:dyDescent="0.35">
      <c r="B27" s="45">
        <v>19</v>
      </c>
      <c r="C27" s="49" t="s">
        <v>190</v>
      </c>
      <c r="D27" s="45" t="s">
        <v>66</v>
      </c>
      <c r="E27" s="51">
        <v>6</v>
      </c>
      <c r="F27" s="47"/>
      <c r="G27" s="47"/>
      <c r="H27" s="47"/>
      <c r="I27" s="47">
        <f t="shared" si="0"/>
        <v>0</v>
      </c>
    </row>
    <row r="28" spans="2:9" x14ac:dyDescent="0.35">
      <c r="B28" s="48"/>
      <c r="C28" s="48" t="s">
        <v>61</v>
      </c>
      <c r="D28" s="48"/>
      <c r="E28" s="48"/>
      <c r="F28" s="48"/>
      <c r="G28" s="48"/>
      <c r="H28" s="48"/>
      <c r="I28" s="48">
        <f>+SUM(I9:I27)</f>
        <v>0</v>
      </c>
    </row>
    <row r="29" spans="2:9" x14ac:dyDescent="0.35">
      <c r="B29" s="168" t="s">
        <v>80</v>
      </c>
      <c r="C29" s="168"/>
      <c r="D29" s="168"/>
      <c r="E29" s="168"/>
      <c r="F29" s="168"/>
      <c r="G29" s="168"/>
      <c r="H29" s="168"/>
      <c r="I29" s="168"/>
    </row>
    <row r="30" spans="2:9" s="41" customFormat="1" ht="29.5" customHeight="1" x14ac:dyDescent="0.35">
      <c r="B30" s="44" t="s">
        <v>1</v>
      </c>
      <c r="C30" s="44" t="s">
        <v>62</v>
      </c>
      <c r="D30" s="44" t="s">
        <v>56</v>
      </c>
      <c r="E30" s="44" t="s">
        <v>49</v>
      </c>
      <c r="F30" s="44" t="s">
        <v>63</v>
      </c>
      <c r="G30" s="44" t="s">
        <v>64</v>
      </c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149</v>
      </c>
      <c r="D31" s="45" t="s">
        <v>66</v>
      </c>
      <c r="E31" s="45">
        <v>1</v>
      </c>
      <c r="F31" s="45"/>
      <c r="G31" s="51"/>
      <c r="H31" s="47"/>
      <c r="I31" s="47">
        <f>H31</f>
        <v>0</v>
      </c>
    </row>
    <row r="32" spans="2:9" x14ac:dyDescent="0.35">
      <c r="B32" s="45"/>
      <c r="C32" s="46"/>
      <c r="D32" s="45"/>
      <c r="E32" s="45"/>
      <c r="F32" s="45"/>
      <c r="G32" s="45"/>
      <c r="H32" s="47"/>
      <c r="I32" s="47"/>
    </row>
    <row r="33" spans="2:9" x14ac:dyDescent="0.35">
      <c r="B33" s="45"/>
      <c r="C33" s="48" t="s">
        <v>67</v>
      </c>
      <c r="D33" s="48"/>
      <c r="E33" s="48"/>
      <c r="F33" s="48"/>
      <c r="G33" s="48"/>
      <c r="H33" s="48"/>
      <c r="I33" s="48">
        <f>+SUM(I31:I32)</f>
        <v>0</v>
      </c>
    </row>
    <row r="34" spans="2:9" x14ac:dyDescent="0.35">
      <c r="B34" s="168" t="s">
        <v>45</v>
      </c>
      <c r="C34" s="168"/>
      <c r="D34" s="168"/>
      <c r="E34" s="168"/>
      <c r="F34" s="168"/>
      <c r="G34" s="168"/>
      <c r="H34" s="168"/>
      <c r="I34" s="168"/>
    </row>
    <row r="35" spans="2:9" s="41" customFormat="1" ht="29.5" customHeight="1" x14ac:dyDescent="0.35">
      <c r="B35" s="44" t="s">
        <v>1</v>
      </c>
      <c r="C35" s="44" t="s">
        <v>68</v>
      </c>
      <c r="D35" s="44" t="s">
        <v>56</v>
      </c>
      <c r="E35" s="44" t="s">
        <v>69</v>
      </c>
      <c r="F35" s="44" t="s">
        <v>70</v>
      </c>
      <c r="G35" s="44"/>
      <c r="H35" s="44" t="s">
        <v>71</v>
      </c>
      <c r="I35" s="44" t="s">
        <v>60</v>
      </c>
    </row>
    <row r="36" spans="2:9" ht="30" customHeight="1" x14ac:dyDescent="0.35">
      <c r="B36" s="45">
        <v>1</v>
      </c>
      <c r="C36" s="49" t="s">
        <v>251</v>
      </c>
      <c r="D36" s="45" t="s">
        <v>81</v>
      </c>
      <c r="E36" s="51"/>
      <c r="F36" s="45"/>
      <c r="G36" s="45"/>
      <c r="H36" s="51"/>
      <c r="I36" s="45">
        <f>+H36*F36*E36</f>
        <v>0</v>
      </c>
    </row>
    <row r="37" spans="2:9" ht="43.5" x14ac:dyDescent="0.35">
      <c r="B37" s="45">
        <v>2</v>
      </c>
      <c r="C37" s="49" t="s">
        <v>252</v>
      </c>
      <c r="D37" s="45" t="s">
        <v>81</v>
      </c>
      <c r="E37" s="51"/>
      <c r="F37" s="45"/>
      <c r="G37" s="45"/>
      <c r="H37" s="51"/>
      <c r="I37" s="45">
        <f>+H37*F37*E37</f>
        <v>0</v>
      </c>
    </row>
    <row r="38" spans="2:9" ht="30" customHeight="1" x14ac:dyDescent="0.35">
      <c r="B38" s="45">
        <v>3</v>
      </c>
      <c r="C38" s="49" t="s">
        <v>245</v>
      </c>
      <c r="D38" s="45" t="s">
        <v>81</v>
      </c>
      <c r="E38" s="51"/>
      <c r="F38" s="45"/>
      <c r="G38" s="45"/>
      <c r="H38" s="51"/>
      <c r="I38" s="45">
        <f>+H38*F38*E38</f>
        <v>0</v>
      </c>
    </row>
    <row r="39" spans="2:9" x14ac:dyDescent="0.35">
      <c r="B39" s="45"/>
      <c r="C39" s="46"/>
      <c r="D39" s="45"/>
      <c r="E39" s="51"/>
      <c r="F39" s="45"/>
      <c r="G39" s="45"/>
      <c r="H39" s="45"/>
      <c r="I39" s="47"/>
    </row>
    <row r="40" spans="2:9" x14ac:dyDescent="0.35">
      <c r="B40" s="45"/>
      <c r="C40" s="48" t="s">
        <v>72</v>
      </c>
      <c r="D40" s="48"/>
      <c r="E40" s="48"/>
      <c r="F40" s="48"/>
      <c r="G40" s="48"/>
      <c r="H40" s="48"/>
      <c r="I40" s="48">
        <f>+SUM(I36:I39)</f>
        <v>0</v>
      </c>
    </row>
    <row r="41" spans="2:9" x14ac:dyDescent="0.35">
      <c r="B41" s="168" t="s">
        <v>73</v>
      </c>
      <c r="C41" s="168"/>
      <c r="D41" s="168"/>
      <c r="E41" s="168"/>
      <c r="F41" s="168"/>
      <c r="G41" s="168"/>
      <c r="H41" s="168"/>
      <c r="I41" s="168"/>
    </row>
    <row r="42" spans="2:9" s="41" customFormat="1" ht="29.5" customHeight="1" x14ac:dyDescent="0.35">
      <c r="B42" s="44" t="s">
        <v>1</v>
      </c>
      <c r="C42" s="44" t="s">
        <v>74</v>
      </c>
      <c r="D42" s="44" t="s">
        <v>75</v>
      </c>
      <c r="E42" s="44" t="s">
        <v>76</v>
      </c>
      <c r="F42" s="44" t="s">
        <v>77</v>
      </c>
      <c r="G42" s="44"/>
      <c r="H42" s="44" t="s">
        <v>65</v>
      </c>
      <c r="I42" s="44" t="s">
        <v>60</v>
      </c>
    </row>
    <row r="43" spans="2:9" x14ac:dyDescent="0.35">
      <c r="B43" s="45">
        <v>1</v>
      </c>
      <c r="C43" s="49" t="s">
        <v>131</v>
      </c>
      <c r="D43" s="45">
        <v>1</v>
      </c>
      <c r="E43" s="45"/>
      <c r="F43" s="51"/>
      <c r="G43" s="45"/>
      <c r="H43" s="45"/>
      <c r="I43" s="47">
        <f>H43*F43*E43*D43</f>
        <v>0</v>
      </c>
    </row>
    <row r="44" spans="2:9" x14ac:dyDescent="0.35">
      <c r="B44" s="45">
        <v>2</v>
      </c>
      <c r="C44" s="49" t="s">
        <v>132</v>
      </c>
      <c r="D44" s="45">
        <v>1</v>
      </c>
      <c r="E44" s="45"/>
      <c r="F44" s="51"/>
      <c r="G44" s="45"/>
      <c r="H44" s="45"/>
      <c r="I44" s="47">
        <f>H44*F44*E44*D44</f>
        <v>0</v>
      </c>
    </row>
    <row r="45" spans="2:9" x14ac:dyDescent="0.35">
      <c r="B45" s="45"/>
      <c r="C45" s="46"/>
      <c r="D45" s="45"/>
      <c r="E45" s="45"/>
      <c r="F45" s="45"/>
      <c r="G45" s="45"/>
      <c r="H45" s="45"/>
      <c r="I45" s="47"/>
    </row>
    <row r="46" spans="2:9" x14ac:dyDescent="0.35">
      <c r="B46" s="45"/>
      <c r="C46" s="48" t="s">
        <v>78</v>
      </c>
      <c r="D46" s="48"/>
      <c r="E46" s="48"/>
      <c r="F46" s="48"/>
      <c r="G46" s="48"/>
      <c r="H46" s="48"/>
      <c r="I46" s="48">
        <f>+SUM(I43:I44)</f>
        <v>0</v>
      </c>
    </row>
    <row r="47" spans="2:9" ht="20" customHeight="1" x14ac:dyDescent="0.35">
      <c r="B47" s="53" t="s">
        <v>123</v>
      </c>
      <c r="C47" s="54" t="s">
        <v>239</v>
      </c>
      <c r="D47" s="54"/>
      <c r="E47" s="54"/>
      <c r="F47" s="54"/>
      <c r="G47" s="54"/>
      <c r="H47" s="54"/>
      <c r="I47" s="54">
        <f>+I46+I40+I33+I28</f>
        <v>0</v>
      </c>
    </row>
  </sheetData>
  <mergeCells count="7">
    <mergeCell ref="B41:I41"/>
    <mergeCell ref="B2:I2"/>
    <mergeCell ref="B4:I4"/>
    <mergeCell ref="C6:G6"/>
    <mergeCell ref="B7:I7"/>
    <mergeCell ref="B29:I29"/>
    <mergeCell ref="B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CADENA DE VALOR</vt:lpstr>
      <vt:lpstr>P. GENERAL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3.1</vt:lpstr>
      <vt:lpstr>CRONOGRAMA</vt:lpstr>
      <vt:lpstr>'CADENA DE VALOR'!Área_de_impresión</vt:lpstr>
      <vt:lpstr>CRONOGRAMA!Área_de_impresión</vt:lpstr>
      <vt:lpstr>'P. GENERAL'!Área_de_impresión</vt:lpstr>
      <vt:lpstr>'1.1'!Títulos_a_imprimir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Lyz</dc:creator>
  <cp:keywords/>
  <dc:description/>
  <cp:lastModifiedBy>Paola Andrea Martinez Serna</cp:lastModifiedBy>
  <cp:revision/>
  <dcterms:created xsi:type="dcterms:W3CDTF">2025-10-03T17:07:44Z</dcterms:created>
  <dcterms:modified xsi:type="dcterms:W3CDTF">2026-03-09T14:07:58Z</dcterms:modified>
  <cp:category/>
  <cp:contentStatus/>
</cp:coreProperties>
</file>