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omunidades energeticas\SPO\"/>
    </mc:Choice>
  </mc:AlternateContent>
  <xr:revisionPtr revIDLastSave="0" documentId="13_ncr:1_{3E7426F7-5C52-4660-81A6-8E298745DCD0}" xr6:coauthVersionLast="36" xr6:coauthVersionMax="36" xr10:uidLastSave="{00000000-0000-0000-0000-000000000000}"/>
  <bookViews>
    <workbookView xWindow="0" yWindow="0" windowWidth="19200" windowHeight="5940" firstSheet="1" activeTab="1" xr2:uid="{3B71800C-B8D6-4D8F-AD06-371546AFEA40}"/>
  </bookViews>
  <sheets>
    <sheet name="VALOR PLANEADO" sheetId="2" state="veryHidden" r:id="rId1"/>
    <sheet name="ANEXO 3 SPO-PVDA" sheetId="1" r:id="rId2"/>
  </sheets>
  <definedNames>
    <definedName name="_xlnm.Print_Area" localSheetId="1">'ANEXO 3 SPO-PVDA'!$A$1:$G$41</definedName>
    <definedName name="_xlnm.Print_Area" localSheetId="0">'VALOR PLANEADO'!$A$1:$G$41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4" i="1"/>
  <c r="B8" i="1"/>
  <c r="G33" i="2" l="1"/>
  <c r="G32" i="2"/>
  <c r="G31" i="2"/>
  <c r="G30" i="2"/>
  <c r="G29" i="2"/>
  <c r="B28" i="2"/>
  <c r="G28" i="2" s="1"/>
  <c r="G27" i="2"/>
  <c r="G26" i="2"/>
  <c r="G25" i="2"/>
  <c r="G18" i="2"/>
  <c r="G17" i="2"/>
  <c r="G16" i="2"/>
  <c r="G15" i="2"/>
  <c r="G14" i="2"/>
  <c r="G13" i="2"/>
  <c r="G12" i="2"/>
  <c r="G34" i="2" l="1"/>
  <c r="G36" i="2" s="1"/>
  <c r="G19" i="2"/>
  <c r="G21" i="2" s="1"/>
  <c r="G33" i="1"/>
  <c r="G32" i="1"/>
  <c r="G31" i="1"/>
  <c r="G30" i="1"/>
  <c r="G29" i="1"/>
  <c r="G28" i="1"/>
  <c r="G27" i="1"/>
  <c r="G26" i="1"/>
  <c r="G25" i="1"/>
  <c r="G18" i="1"/>
  <c r="G17" i="1"/>
  <c r="G16" i="1"/>
  <c r="G15" i="1"/>
  <c r="G14" i="1"/>
  <c r="G13" i="1"/>
  <c r="G12" i="1"/>
  <c r="G34" i="1" l="1"/>
  <c r="G36" i="1" s="1"/>
  <c r="G38" i="2"/>
  <c r="G19" i="1"/>
  <c r="G21" i="1" s="1"/>
  <c r="G38" i="1" l="1"/>
  <c r="G39" i="2"/>
  <c r="G40" i="2" s="1"/>
  <c r="G39" i="1"/>
  <c r="G40" i="1" s="1"/>
</calcChain>
</file>

<file path=xl/sharedStrings.xml><?xml version="1.0" encoding="utf-8"?>
<sst xmlns="http://schemas.openxmlformats.org/spreadsheetml/2006/main" count="100" uniqueCount="42">
  <si>
    <t>Anexo No. 3: TABLA DE RECURSOS Y RESUMEN DEL VALOR TOTAL DE LA OFERTA</t>
  </si>
  <si>
    <t>1. PERSONAL:</t>
  </si>
  <si>
    <t>CANTIDAD</t>
  </si>
  <si>
    <t>PERSONAL</t>
  </si>
  <si>
    <t>Vr. MES</t>
  </si>
  <si>
    <t xml:space="preserve">DEDICACIÓN </t>
  </si>
  <si>
    <t>MESES</t>
  </si>
  <si>
    <t>Vr. PARCIAL</t>
  </si>
  <si>
    <t>DIRECTOR DE INTERVENTORÍA</t>
  </si>
  <si>
    <t xml:space="preserve">ING. ELECTRICISTA O ELECTROMECANICO </t>
  </si>
  <si>
    <t>TÉCNICO ELECTRICISTA</t>
  </si>
  <si>
    <t>APOYO AMBIENTAL</t>
  </si>
  <si>
    <t>APOYO SOCIALES</t>
  </si>
  <si>
    <t>APOYO SISO y/o HSEQ</t>
  </si>
  <si>
    <t xml:space="preserve">APOYO ADMINISTRATIVO </t>
  </si>
  <si>
    <t>SUBTOTAL COSTOS PERSONAL:</t>
  </si>
  <si>
    <t>FACTOR MULTIPLICADOR:</t>
  </si>
  <si>
    <t>TOTAL COSTOS PERSONAL:</t>
  </si>
  <si>
    <t>2. OTROS COSTOS:</t>
  </si>
  <si>
    <t xml:space="preserve">CANTIDAD </t>
  </si>
  <si>
    <t>DESCRIPCIÓN</t>
  </si>
  <si>
    <t>Vr. UNIT</t>
  </si>
  <si>
    <t>UNIDAD</t>
  </si>
  <si>
    <t>DESPLAZAMIENTOS DIRECTOR INTERVENTORÍA</t>
  </si>
  <si>
    <t>UN</t>
  </si>
  <si>
    <t>LOCALIZACIÓN ING. RESIDENTE ELECTRICISTA</t>
  </si>
  <si>
    <t>MES</t>
  </si>
  <si>
    <t>LOCALIZACIÓN TÉCNICO ELECTRICISTA</t>
  </si>
  <si>
    <t>LOCALIZACIÓN APOYO AMBIENTAL</t>
  </si>
  <si>
    <t>LOCALIZACIÓN APOYO SOCIAL</t>
  </si>
  <si>
    <t>LOCALIZACIÓN APOYO SISO y/o HSEQ</t>
  </si>
  <si>
    <t>TRANSPORTE - FLUVIAL  AEREO - TERRESTRE</t>
  </si>
  <si>
    <t>OFICINA - SOFTWARE - PAPELERÍA</t>
  </si>
  <si>
    <t>EQUIPOS DE MEDICIÓN- COMUNICACIONES - INFORMES</t>
  </si>
  <si>
    <t>SUBTOTAL OTROS COSTOS:</t>
  </si>
  <si>
    <t>FACTOR MULTIPLICADOR OTROS COSTOS:</t>
  </si>
  <si>
    <t>TOTAL OTROS COSTOS:</t>
  </si>
  <si>
    <t>TOTAL COSTO BÁSICO:</t>
  </si>
  <si>
    <t>IVA (19%):</t>
  </si>
  <si>
    <t>VALOR TOTAL:</t>
  </si>
  <si>
    <t>Contrato Interadministrativo FAZNI GGC-2054-2025
CARTAGENA DEL CHAIRA - CAQUETA</t>
  </si>
  <si>
    <t>OBJETO: CONTRATAR LOS SERVICIOS DE INTERVENTORÍA TÉCNICA, ADMINISTRATIVA, FINANCIERA, AMBIENTAL Y SOCIAL, PARA LA EJECUCIÓN DE OBRAS, INGENIERÍA DE DETALLES Y ENTREGA EN OPERACIÓN DEL PROYECTO: “IMPLEMENTACIÓN DE SOLUCIONES SOLARES FOTOVOLTAICAS SSFV EN EL MARCO DE LA ESTRATEGIA NACIONAL DE COMUNIDADES ENERGÉTICAS EN EL MUNICIPIO DE CARTAGENA DEL CHAIRA DEPARTAMENTO DE CAQUETA”. Incluyendo, la interventoría general a la actividad SOCIALIZACIONES ESCUELAS DE TRANSICIÓN ENERGÉTICA JUSTA, realizada por el contratista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</si>
</sst>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(&quot;$&quot;* #,##0_);_(&quot;$&quot;* \(#,##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 &quot;$&quot;\ * #,##0_ ;_ &quot;$&quot;\ * \-#,##0_ ;_ &quot;$&quot;\ * &quot;-&quot;_ ;_ @_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justify" vertical="center"/>
    </xf>
    <xf numFmtId="165" fontId="8" fillId="0" borderId="16" xfId="2" applyNumberFormat="1" applyFont="1" applyFill="1" applyBorder="1" applyAlignment="1">
      <alignment horizontal="center" vertical="center"/>
    </xf>
    <xf numFmtId="9" fontId="8" fillId="0" borderId="16" xfId="3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166" fontId="8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16" xfId="0" applyFont="1" applyFill="1" applyBorder="1" applyAlignment="1">
      <alignment vertical="center" wrapText="1"/>
    </xf>
    <xf numFmtId="166" fontId="3" fillId="0" borderId="17" xfId="0" applyNumberFormat="1" applyFont="1" applyBorder="1" applyAlignment="1">
      <alignment vertical="center"/>
    </xf>
    <xf numFmtId="2" fontId="3" fillId="2" borderId="17" xfId="0" applyNumberFormat="1" applyFont="1" applyFill="1" applyBorder="1" applyAlignment="1">
      <alignment horizontal="right" vertical="center"/>
    </xf>
    <xf numFmtId="166" fontId="3" fillId="0" borderId="1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4" fontId="1" fillId="0" borderId="0" xfId="2" applyFont="1" applyAlignment="1">
      <alignment vertical="center"/>
    </xf>
    <xf numFmtId="0" fontId="10" fillId="0" borderId="16" xfId="0" applyFont="1" applyBorder="1" applyAlignment="1">
      <alignment vertical="center"/>
    </xf>
    <xf numFmtId="165" fontId="8" fillId="0" borderId="16" xfId="2" applyNumberFormat="1" applyFont="1" applyFill="1" applyBorder="1" applyAlignment="1">
      <alignment vertical="center"/>
    </xf>
    <xf numFmtId="164" fontId="8" fillId="0" borderId="16" xfId="2" applyFont="1" applyFill="1" applyBorder="1" applyAlignment="1">
      <alignment horizontal="center" vertical="center"/>
    </xf>
    <xf numFmtId="164" fontId="1" fillId="0" borderId="0" xfId="2" applyFont="1" applyFill="1" applyAlignment="1">
      <alignment vertical="center"/>
    </xf>
    <xf numFmtId="165" fontId="8" fillId="0" borderId="16" xfId="2" applyNumberFormat="1" applyFont="1" applyBorder="1" applyAlignment="1">
      <alignment vertical="center"/>
    </xf>
    <xf numFmtId="164" fontId="8" fillId="0" borderId="16" xfId="2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center" vertical="center"/>
    </xf>
    <xf numFmtId="168" fontId="1" fillId="0" borderId="0" xfId="1" applyNumberFormat="1" applyFont="1" applyAlignment="1">
      <alignment vertical="center"/>
    </xf>
    <xf numFmtId="169" fontId="3" fillId="0" borderId="1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9" fontId="8" fillId="0" borderId="5" xfId="0" applyNumberFormat="1" applyFont="1" applyBorder="1" applyAlignment="1">
      <alignment vertical="center"/>
    </xf>
    <xf numFmtId="168" fontId="1" fillId="0" borderId="0" xfId="0" applyNumberFormat="1" applyFont="1" applyFill="1" applyAlignment="1">
      <alignment vertical="center"/>
    </xf>
    <xf numFmtId="169" fontId="3" fillId="0" borderId="1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9" fontId="6" fillId="0" borderId="20" xfId="0" applyNumberFormat="1" applyFont="1" applyBorder="1" applyAlignment="1">
      <alignment horizontal="center" vertical="center"/>
    </xf>
    <xf numFmtId="3" fontId="12" fillId="0" borderId="0" xfId="0" applyNumberFormat="1" applyFont="1"/>
    <xf numFmtId="3" fontId="1" fillId="0" borderId="0" xfId="3" applyNumberFormat="1" applyFont="1" applyFill="1" applyAlignment="1">
      <alignment vertical="center"/>
    </xf>
    <xf numFmtId="168" fontId="1" fillId="0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169" fontId="3" fillId="0" borderId="0" xfId="3" applyNumberFormat="1" applyFont="1" applyFill="1" applyAlignment="1">
      <alignment vertical="center"/>
    </xf>
    <xf numFmtId="10" fontId="2" fillId="0" borderId="0" xfId="3" applyNumberFormat="1" applyFont="1" applyFill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" fontId="13" fillId="3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108857</xdr:rowOff>
    </xdr:from>
    <xdr:to>
      <xdr:col>4</xdr:col>
      <xdr:colOff>625342</xdr:colOff>
      <xdr:row>2</xdr:row>
      <xdr:rowOff>795441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AF5B50C7-AF10-4F2E-B8B3-3598D5F0EEF6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1572" y="293007"/>
          <a:ext cx="3397570" cy="90248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108857</xdr:rowOff>
    </xdr:from>
    <xdr:to>
      <xdr:col>4</xdr:col>
      <xdr:colOff>625342</xdr:colOff>
      <xdr:row>2</xdr:row>
      <xdr:rowOff>795441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365D6147-6420-4BA2-B243-B11C684123CC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1572" y="293007"/>
          <a:ext cx="3397570" cy="902484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6</xdr:col>
      <xdr:colOff>1284755</xdr:colOff>
      <xdr:row>30</xdr:row>
      <xdr:rowOff>63500</xdr:rowOff>
    </xdr:from>
    <xdr:to>
      <xdr:col>8</xdr:col>
      <xdr:colOff>535482</xdr:colOff>
      <xdr:row>34</xdr:row>
      <xdr:rowOff>4936</xdr:rowOff>
    </xdr:to>
    <xdr:sp macro="" textlink="">
      <xdr:nvSpPr>
        <xdr:cNvPr id="3" name="Llamada ovalada 2">
          <a:extLst>
            <a:ext uri="{FF2B5EF4-FFF2-40B4-BE49-F238E27FC236}">
              <a16:creationId xmlns:a16="http://schemas.microsoft.com/office/drawing/2014/main" id="{09B0D122-6E90-4051-AFC6-11D48D06916C}"/>
            </a:ext>
          </a:extLst>
        </xdr:cNvPr>
        <xdr:cNvSpPr/>
      </xdr:nvSpPr>
      <xdr:spPr>
        <a:xfrm>
          <a:off x="9514355" y="7239000"/>
          <a:ext cx="1079527" cy="728836"/>
        </a:xfrm>
        <a:prstGeom prst="wedgeEllipse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1270000</xdr:colOff>
      <xdr:row>30</xdr:row>
      <xdr:rowOff>122891</xdr:rowOff>
    </xdr:from>
    <xdr:to>
      <xdr:col>8</xdr:col>
      <xdr:colOff>596927</xdr:colOff>
      <xdr:row>33</xdr:row>
      <xdr:rowOff>130738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7DC52CF-7772-46CF-A7D1-07DA808C7A66}"/>
            </a:ext>
          </a:extLst>
        </xdr:cNvPr>
        <xdr:cNvSpPr txBox="1"/>
      </xdr:nvSpPr>
      <xdr:spPr>
        <a:xfrm>
          <a:off x="9499600" y="7298391"/>
          <a:ext cx="1155727" cy="598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50"/>
            <a:t>INSERTAR</a:t>
          </a:r>
          <a:r>
            <a:rPr lang="es-CO" sz="1050" baseline="0"/>
            <a:t> FACTOR MULTIPLICADOR</a:t>
          </a:r>
          <a:endParaRPr lang="es-CO" sz="1050"/>
        </a:p>
      </xdr:txBody>
    </xdr:sp>
    <xdr:clientData/>
  </xdr:twoCellAnchor>
  <xdr:twoCellAnchor>
    <xdr:from>
      <xdr:col>6</xdr:col>
      <xdr:colOff>1257541</xdr:colOff>
      <xdr:row>15</xdr:row>
      <xdr:rowOff>99786</xdr:rowOff>
    </xdr:from>
    <xdr:to>
      <xdr:col>8</xdr:col>
      <xdr:colOff>508268</xdr:colOff>
      <xdr:row>19</xdr:row>
      <xdr:rowOff>41222</xdr:rowOff>
    </xdr:to>
    <xdr:sp macro="" textlink="">
      <xdr:nvSpPr>
        <xdr:cNvPr id="5" name="Llamada ovalada 4">
          <a:extLst>
            <a:ext uri="{FF2B5EF4-FFF2-40B4-BE49-F238E27FC236}">
              <a16:creationId xmlns:a16="http://schemas.microsoft.com/office/drawing/2014/main" id="{2137CB28-1F6B-4D28-BDDE-1AED6207A009}"/>
            </a:ext>
          </a:extLst>
        </xdr:cNvPr>
        <xdr:cNvSpPr/>
      </xdr:nvSpPr>
      <xdr:spPr>
        <a:xfrm>
          <a:off x="9487141" y="4360636"/>
          <a:ext cx="1079527" cy="728836"/>
        </a:xfrm>
        <a:prstGeom prst="wedgeEllipse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1242786</xdr:colOff>
      <xdr:row>15</xdr:row>
      <xdr:rowOff>159177</xdr:rowOff>
    </xdr:from>
    <xdr:to>
      <xdr:col>8</xdr:col>
      <xdr:colOff>569713</xdr:colOff>
      <xdr:row>18</xdr:row>
      <xdr:rowOff>167023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BF0A465-6964-4CAF-87F9-C2F883AA4CDE}"/>
            </a:ext>
          </a:extLst>
        </xdr:cNvPr>
        <xdr:cNvSpPr txBox="1"/>
      </xdr:nvSpPr>
      <xdr:spPr>
        <a:xfrm>
          <a:off x="9472386" y="4420027"/>
          <a:ext cx="1155727" cy="598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50"/>
            <a:t>INSERTAR</a:t>
          </a:r>
          <a:r>
            <a:rPr lang="es-CO" sz="1050" baseline="0"/>
            <a:t> FACTOR MULTIPLICADOR</a:t>
          </a:r>
          <a:endParaRPr lang="es-CO" sz="105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FBD3-7604-4379-B2E3-F262E740198A}">
  <sheetPr codeName="Hoja1">
    <tabColor rgb="FF00B0F0"/>
    <pageSetUpPr fitToPage="1"/>
  </sheetPr>
  <dimension ref="B1:I44"/>
  <sheetViews>
    <sheetView showGridLines="0" topLeftCell="A17" zoomScale="70" zoomScaleNormal="70" workbookViewId="0">
      <selection activeCell="J37" sqref="J37"/>
    </sheetView>
  </sheetViews>
  <sheetFormatPr baseColWidth="10" defaultColWidth="11.453125" defaultRowHeight="14" x14ac:dyDescent="0.35"/>
  <cols>
    <col min="1" max="1" width="3.453125" style="1" customWidth="1"/>
    <col min="2" max="2" width="14.453125" style="1" customWidth="1"/>
    <col min="3" max="3" width="54.453125" style="1" bestFit="1" customWidth="1"/>
    <col min="4" max="4" width="17.453125" style="1" bestFit="1" customWidth="1"/>
    <col min="5" max="5" width="16.453125" style="1" customWidth="1"/>
    <col min="6" max="6" width="11.54296875" style="1" bestFit="1" customWidth="1"/>
    <col min="7" max="7" width="23.453125" style="1" customWidth="1"/>
    <col min="8" max="8" width="2.7265625" style="1" customWidth="1"/>
    <col min="9" max="9" width="15.6328125" style="1" bestFit="1" customWidth="1"/>
    <col min="10" max="16384" width="11.453125" style="1"/>
  </cols>
  <sheetData>
    <row r="1" spans="2:7" ht="14.5" thickBot="1" x14ac:dyDescent="0.4"/>
    <row r="2" spans="2:7" ht="17.25" customHeight="1" x14ac:dyDescent="0.35">
      <c r="B2" s="45"/>
      <c r="C2" s="46"/>
      <c r="D2" s="46"/>
      <c r="E2" s="46"/>
      <c r="F2" s="46"/>
      <c r="G2" s="47"/>
    </row>
    <row r="3" spans="2:7" ht="66.75" customHeight="1" x14ac:dyDescent="0.35">
      <c r="B3" s="48"/>
      <c r="C3" s="49"/>
      <c r="D3" s="49"/>
      <c r="E3" s="49"/>
      <c r="F3" s="49"/>
      <c r="G3" s="50"/>
    </row>
    <row r="4" spans="2:7" ht="37.5" customHeight="1" x14ac:dyDescent="0.35">
      <c r="B4" s="51" t="s">
        <v>40</v>
      </c>
      <c r="C4" s="52"/>
      <c r="D4" s="52"/>
      <c r="E4" s="52"/>
      <c r="F4" s="52"/>
      <c r="G4" s="53"/>
    </row>
    <row r="5" spans="2:7" x14ac:dyDescent="0.35">
      <c r="B5" s="54" t="s">
        <v>0</v>
      </c>
      <c r="C5" s="55"/>
      <c r="D5" s="55"/>
      <c r="E5" s="55"/>
      <c r="F5" s="55"/>
      <c r="G5" s="56"/>
    </row>
    <row r="6" spans="2:7" ht="14.5" thickBot="1" x14ac:dyDescent="0.4">
      <c r="B6" s="54"/>
      <c r="C6" s="55"/>
      <c r="D6" s="55"/>
      <c r="E6" s="55"/>
      <c r="F6" s="55"/>
      <c r="G6" s="56"/>
    </row>
    <row r="7" spans="2:7" ht="29.25" hidden="1" customHeight="1" x14ac:dyDescent="0.35">
      <c r="B7" s="54"/>
      <c r="C7" s="55"/>
      <c r="D7" s="55"/>
      <c r="E7" s="55"/>
      <c r="F7" s="55"/>
      <c r="G7" s="56"/>
    </row>
    <row r="8" spans="2:7" ht="81.5" customHeight="1" thickBot="1" x14ac:dyDescent="0.4">
      <c r="B8" s="57" t="s">
        <v>41</v>
      </c>
      <c r="C8" s="58"/>
      <c r="D8" s="58"/>
      <c r="E8" s="58"/>
      <c r="F8" s="58"/>
      <c r="G8" s="59"/>
    </row>
    <row r="9" spans="2:7" x14ac:dyDescent="0.35">
      <c r="B9" s="2" t="s">
        <v>1</v>
      </c>
      <c r="C9" s="3"/>
      <c r="D9" s="3"/>
      <c r="E9" s="3"/>
      <c r="F9" s="3"/>
      <c r="G9" s="4"/>
    </row>
    <row r="10" spans="2:7" ht="15" customHeight="1" x14ac:dyDescent="0.35">
      <c r="B10" s="60" t="s">
        <v>2</v>
      </c>
      <c r="C10" s="62" t="s">
        <v>3</v>
      </c>
      <c r="D10" s="62" t="s">
        <v>4</v>
      </c>
      <c r="E10" s="62" t="s">
        <v>5</v>
      </c>
      <c r="F10" s="62" t="s">
        <v>6</v>
      </c>
      <c r="G10" s="64" t="s">
        <v>7</v>
      </c>
    </row>
    <row r="11" spans="2:7" ht="15" customHeight="1" x14ac:dyDescent="0.35">
      <c r="B11" s="61"/>
      <c r="C11" s="63"/>
      <c r="D11" s="63"/>
      <c r="E11" s="63"/>
      <c r="F11" s="63"/>
      <c r="G11" s="65"/>
    </row>
    <row r="12" spans="2:7" s="11" customFormat="1" ht="15.5" x14ac:dyDescent="0.35">
      <c r="B12" s="5">
        <v>1</v>
      </c>
      <c r="C12" s="6" t="s">
        <v>8</v>
      </c>
      <c r="D12" s="7">
        <v>5000000</v>
      </c>
      <c r="E12" s="8">
        <v>1</v>
      </c>
      <c r="F12" s="9">
        <v>10</v>
      </c>
      <c r="G12" s="10">
        <f>B12*D12*E12*F12</f>
        <v>50000000</v>
      </c>
    </row>
    <row r="13" spans="2:7" s="11" customFormat="1" ht="15.5" x14ac:dyDescent="0.35">
      <c r="B13" s="5">
        <v>1</v>
      </c>
      <c r="C13" s="6" t="s">
        <v>9</v>
      </c>
      <c r="D13" s="7">
        <v>4050000</v>
      </c>
      <c r="E13" s="8">
        <v>1</v>
      </c>
      <c r="F13" s="9">
        <v>10</v>
      </c>
      <c r="G13" s="10">
        <f t="shared" ref="G13:G18" si="0">B13*D13*E13*F13</f>
        <v>40500000</v>
      </c>
    </row>
    <row r="14" spans="2:7" s="11" customFormat="1" ht="15.5" x14ac:dyDescent="0.35">
      <c r="B14" s="5">
        <v>2</v>
      </c>
      <c r="C14" s="12" t="s">
        <v>10</v>
      </c>
      <c r="D14" s="7">
        <v>2000000</v>
      </c>
      <c r="E14" s="8">
        <v>1</v>
      </c>
      <c r="F14" s="9">
        <v>10</v>
      </c>
      <c r="G14" s="10">
        <f t="shared" si="0"/>
        <v>40000000</v>
      </c>
    </row>
    <row r="15" spans="2:7" s="11" customFormat="1" ht="15.5" x14ac:dyDescent="0.35">
      <c r="B15" s="5">
        <v>1</v>
      </c>
      <c r="C15" s="6" t="s">
        <v>11</v>
      </c>
      <c r="D15" s="7">
        <v>2300000</v>
      </c>
      <c r="E15" s="8">
        <v>1</v>
      </c>
      <c r="F15" s="9">
        <v>10</v>
      </c>
      <c r="G15" s="10">
        <f>B15*D15*E15*F15</f>
        <v>23000000</v>
      </c>
    </row>
    <row r="16" spans="2:7" s="11" customFormat="1" ht="15.5" x14ac:dyDescent="0.35">
      <c r="B16" s="5">
        <v>1</v>
      </c>
      <c r="C16" s="6" t="s">
        <v>12</v>
      </c>
      <c r="D16" s="7">
        <v>2300000</v>
      </c>
      <c r="E16" s="8">
        <v>1</v>
      </c>
      <c r="F16" s="9">
        <v>10</v>
      </c>
      <c r="G16" s="10">
        <f t="shared" si="0"/>
        <v>23000000</v>
      </c>
    </row>
    <row r="17" spans="2:8" s="11" customFormat="1" ht="15.5" x14ac:dyDescent="0.35">
      <c r="B17" s="5">
        <v>1</v>
      </c>
      <c r="C17" s="6" t="s">
        <v>13</v>
      </c>
      <c r="D17" s="7">
        <v>2300000</v>
      </c>
      <c r="E17" s="8">
        <v>1</v>
      </c>
      <c r="F17" s="9">
        <v>8</v>
      </c>
      <c r="G17" s="10">
        <f t="shared" si="0"/>
        <v>18400000</v>
      </c>
    </row>
    <row r="18" spans="2:8" s="11" customFormat="1" ht="15.5" x14ac:dyDescent="0.35">
      <c r="B18" s="5">
        <v>1</v>
      </c>
      <c r="C18" s="12" t="s">
        <v>14</v>
      </c>
      <c r="D18" s="7">
        <v>2000000</v>
      </c>
      <c r="E18" s="8">
        <v>1</v>
      </c>
      <c r="F18" s="9">
        <v>10</v>
      </c>
      <c r="G18" s="10">
        <f t="shared" si="0"/>
        <v>20000000</v>
      </c>
    </row>
    <row r="19" spans="2:8" ht="15.5" x14ac:dyDescent="0.35">
      <c r="B19" s="66" t="s">
        <v>15</v>
      </c>
      <c r="C19" s="67"/>
      <c r="D19" s="67"/>
      <c r="E19" s="67"/>
      <c r="F19" s="67"/>
      <c r="G19" s="13">
        <f>SUM(G12:G18)</f>
        <v>214900000</v>
      </c>
    </row>
    <row r="20" spans="2:8" ht="15.5" x14ac:dyDescent="0.35">
      <c r="B20" s="68" t="s">
        <v>16</v>
      </c>
      <c r="C20" s="69"/>
      <c r="D20" s="69"/>
      <c r="E20" s="69"/>
      <c r="F20" s="69"/>
      <c r="G20" s="14">
        <v>1.9</v>
      </c>
    </row>
    <row r="21" spans="2:8" ht="15.5" x14ac:dyDescent="0.35">
      <c r="B21" s="66" t="s">
        <v>17</v>
      </c>
      <c r="C21" s="67"/>
      <c r="D21" s="67"/>
      <c r="E21" s="67"/>
      <c r="F21" s="67"/>
      <c r="G21" s="15">
        <f>G19*G20</f>
        <v>408310000</v>
      </c>
    </row>
    <row r="22" spans="2:8" ht="15.5" x14ac:dyDescent="0.35">
      <c r="B22" s="2" t="s">
        <v>18</v>
      </c>
      <c r="C22" s="16"/>
      <c r="D22" s="16"/>
      <c r="E22" s="16"/>
      <c r="F22" s="16"/>
      <c r="G22" s="17"/>
    </row>
    <row r="23" spans="2:8" x14ac:dyDescent="0.35">
      <c r="B23" s="70" t="s">
        <v>19</v>
      </c>
      <c r="C23" s="72" t="s">
        <v>20</v>
      </c>
      <c r="D23" s="74" t="s">
        <v>21</v>
      </c>
      <c r="E23" s="74" t="s">
        <v>22</v>
      </c>
      <c r="F23" s="72" t="s">
        <v>6</v>
      </c>
      <c r="G23" s="77" t="s">
        <v>7</v>
      </c>
    </row>
    <row r="24" spans="2:8" x14ac:dyDescent="0.35">
      <c r="B24" s="71"/>
      <c r="C24" s="73"/>
      <c r="D24" s="74"/>
      <c r="E24" s="74"/>
      <c r="F24" s="73"/>
      <c r="G24" s="78"/>
      <c r="H24" s="18"/>
    </row>
    <row r="25" spans="2:8" s="11" customFormat="1" ht="15.5" x14ac:dyDescent="0.35">
      <c r="B25" s="5">
        <v>1</v>
      </c>
      <c r="C25" s="19" t="s">
        <v>23</v>
      </c>
      <c r="D25" s="20">
        <v>7690906</v>
      </c>
      <c r="E25" s="21" t="s">
        <v>24</v>
      </c>
      <c r="F25" s="9">
        <v>10</v>
      </c>
      <c r="G25" s="10">
        <f>+D25*F25*B25</f>
        <v>76909060</v>
      </c>
      <c r="H25" s="22"/>
    </row>
    <row r="26" spans="2:8" s="11" customFormat="1" ht="15.5" x14ac:dyDescent="0.35">
      <c r="B26" s="5">
        <v>1</v>
      </c>
      <c r="C26" s="19" t="s">
        <v>25</v>
      </c>
      <c r="D26" s="20">
        <v>1853754</v>
      </c>
      <c r="E26" s="21" t="s">
        <v>26</v>
      </c>
      <c r="F26" s="9">
        <v>10</v>
      </c>
      <c r="G26" s="10">
        <f t="shared" ref="G26:G33" si="1">+F26*D26*B26</f>
        <v>18537540</v>
      </c>
      <c r="H26" s="22"/>
    </row>
    <row r="27" spans="2:8" s="11" customFormat="1" ht="15.5" x14ac:dyDescent="0.35">
      <c r="B27" s="5">
        <v>2</v>
      </c>
      <c r="C27" s="19" t="s">
        <v>27</v>
      </c>
      <c r="D27" s="20">
        <v>1853754</v>
      </c>
      <c r="E27" s="21" t="s">
        <v>26</v>
      </c>
      <c r="F27" s="9">
        <v>10</v>
      </c>
      <c r="G27" s="10">
        <f t="shared" si="1"/>
        <v>37075080</v>
      </c>
      <c r="H27" s="22"/>
    </row>
    <row r="28" spans="2:8" s="11" customFormat="1" ht="15.5" x14ac:dyDescent="0.35">
      <c r="B28" s="5">
        <f>+B15</f>
        <v>1</v>
      </c>
      <c r="C28" s="19" t="s">
        <v>28</v>
      </c>
      <c r="D28" s="20">
        <v>1853754</v>
      </c>
      <c r="E28" s="21" t="s">
        <v>26</v>
      </c>
      <c r="F28" s="9">
        <v>10</v>
      </c>
      <c r="G28" s="10">
        <f t="shared" si="1"/>
        <v>18537540</v>
      </c>
      <c r="H28" s="22"/>
    </row>
    <row r="29" spans="2:8" s="11" customFormat="1" ht="15.5" x14ac:dyDescent="0.35">
      <c r="B29" s="5">
        <v>2</v>
      </c>
      <c r="C29" s="19" t="s">
        <v>29</v>
      </c>
      <c r="D29" s="20">
        <v>1853754</v>
      </c>
      <c r="E29" s="21" t="s">
        <v>26</v>
      </c>
      <c r="F29" s="9">
        <v>10</v>
      </c>
      <c r="G29" s="10">
        <f t="shared" si="1"/>
        <v>37075080</v>
      </c>
      <c r="H29" s="22"/>
    </row>
    <row r="30" spans="2:8" s="11" customFormat="1" ht="15.5" x14ac:dyDescent="0.35">
      <c r="B30" s="5">
        <v>1</v>
      </c>
      <c r="C30" s="19" t="s">
        <v>30</v>
      </c>
      <c r="D30" s="20">
        <v>1853754</v>
      </c>
      <c r="E30" s="21" t="s">
        <v>26</v>
      </c>
      <c r="F30" s="9">
        <v>10</v>
      </c>
      <c r="G30" s="10">
        <f t="shared" si="1"/>
        <v>18537540</v>
      </c>
      <c r="H30" s="22"/>
    </row>
    <row r="31" spans="2:8" s="11" customFormat="1" ht="15.5" x14ac:dyDescent="0.35">
      <c r="B31" s="5">
        <v>3</v>
      </c>
      <c r="C31" s="19" t="s">
        <v>31</v>
      </c>
      <c r="D31" s="20">
        <v>5501836</v>
      </c>
      <c r="E31" s="21" t="s">
        <v>26</v>
      </c>
      <c r="F31" s="9">
        <v>10</v>
      </c>
      <c r="G31" s="10">
        <f t="shared" si="1"/>
        <v>165055080</v>
      </c>
      <c r="H31" s="22"/>
    </row>
    <row r="32" spans="2:8" ht="15.5" x14ac:dyDescent="0.35">
      <c r="B32" s="42">
        <v>1</v>
      </c>
      <c r="C32" s="19" t="s">
        <v>32</v>
      </c>
      <c r="D32" s="23">
        <v>1015151</v>
      </c>
      <c r="E32" s="24" t="s">
        <v>26</v>
      </c>
      <c r="F32" s="9">
        <v>10</v>
      </c>
      <c r="G32" s="26">
        <f t="shared" si="1"/>
        <v>10151510</v>
      </c>
      <c r="H32" s="18"/>
    </row>
    <row r="33" spans="2:9" ht="15.5" x14ac:dyDescent="0.35">
      <c r="B33" s="5">
        <v>1</v>
      </c>
      <c r="C33" s="19" t="s">
        <v>33</v>
      </c>
      <c r="D33" s="23">
        <v>838603.9</v>
      </c>
      <c r="E33" s="24" t="s">
        <v>26</v>
      </c>
      <c r="F33" s="9">
        <v>10</v>
      </c>
      <c r="G33" s="26">
        <f t="shared" si="1"/>
        <v>8386039</v>
      </c>
    </row>
    <row r="34" spans="2:9" ht="15.5" x14ac:dyDescent="0.35">
      <c r="B34" s="66" t="s">
        <v>34</v>
      </c>
      <c r="C34" s="67"/>
      <c r="D34" s="67"/>
      <c r="E34" s="67"/>
      <c r="F34" s="67"/>
      <c r="G34" s="13">
        <f>SUM(G25:G33)</f>
        <v>390264469</v>
      </c>
      <c r="H34" s="27"/>
    </row>
    <row r="35" spans="2:9" ht="15.5" x14ac:dyDescent="0.35">
      <c r="B35" s="68" t="s">
        <v>35</v>
      </c>
      <c r="C35" s="69"/>
      <c r="D35" s="69"/>
      <c r="E35" s="69"/>
      <c r="F35" s="69"/>
      <c r="G35" s="14">
        <v>1.1000000000000001</v>
      </c>
      <c r="H35" s="27"/>
    </row>
    <row r="36" spans="2:9" ht="15.5" x14ac:dyDescent="0.35">
      <c r="B36" s="66" t="s">
        <v>36</v>
      </c>
      <c r="C36" s="67"/>
      <c r="D36" s="67"/>
      <c r="E36" s="67"/>
      <c r="F36" s="67"/>
      <c r="G36" s="28">
        <f>G34*G35</f>
        <v>429290915.90000004</v>
      </c>
      <c r="H36" s="27"/>
    </row>
    <row r="37" spans="2:9" ht="15.5" x14ac:dyDescent="0.35">
      <c r="B37" s="29"/>
      <c r="C37" s="16"/>
      <c r="D37" s="16"/>
      <c r="E37" s="16"/>
      <c r="F37" s="16"/>
      <c r="G37" s="30"/>
      <c r="H37" s="31"/>
    </row>
    <row r="38" spans="2:9" ht="15.5" x14ac:dyDescent="0.35">
      <c r="B38" s="66" t="s">
        <v>37</v>
      </c>
      <c r="C38" s="67"/>
      <c r="D38" s="67"/>
      <c r="E38" s="67"/>
      <c r="F38" s="67"/>
      <c r="G38" s="28">
        <f>G21+G36</f>
        <v>837600915.9000001</v>
      </c>
      <c r="H38" s="11"/>
    </row>
    <row r="39" spans="2:9" ht="15.5" x14ac:dyDescent="0.35">
      <c r="B39" s="79" t="s">
        <v>38</v>
      </c>
      <c r="C39" s="80"/>
      <c r="D39" s="80"/>
      <c r="E39" s="80"/>
      <c r="F39" s="80"/>
      <c r="G39" s="32">
        <f>(G38*0.19)</f>
        <v>159144174.02100003</v>
      </c>
      <c r="H39" s="33"/>
    </row>
    <row r="40" spans="2:9" ht="19.5" customHeight="1" thickBot="1" x14ac:dyDescent="0.4">
      <c r="B40" s="75" t="s">
        <v>39</v>
      </c>
      <c r="C40" s="76"/>
      <c r="D40" s="76"/>
      <c r="E40" s="76"/>
      <c r="F40" s="76"/>
      <c r="G40" s="34">
        <f>G38+G39</f>
        <v>996745089.92100012</v>
      </c>
      <c r="H40" s="35"/>
      <c r="I40" s="44">
        <v>996745090</v>
      </c>
    </row>
    <row r="42" spans="2:9" x14ac:dyDescent="0.35">
      <c r="F42" s="11"/>
      <c r="G42" s="36"/>
      <c r="H42" s="11"/>
    </row>
    <row r="43" spans="2:9" x14ac:dyDescent="0.35">
      <c r="F43" s="11"/>
      <c r="G43" s="37"/>
      <c r="H43" s="11"/>
    </row>
    <row r="44" spans="2:9" ht="15.5" x14ac:dyDescent="0.35">
      <c r="B44" s="38"/>
      <c r="C44" s="38"/>
      <c r="D44" s="38"/>
      <c r="E44" s="38"/>
      <c r="F44" s="39"/>
      <c r="G44" s="40"/>
      <c r="H44" s="41"/>
    </row>
  </sheetData>
  <mergeCells count="25">
    <mergeCell ref="B40:F40"/>
    <mergeCell ref="G23:G24"/>
    <mergeCell ref="B34:F34"/>
    <mergeCell ref="B35:F35"/>
    <mergeCell ref="B36:F36"/>
    <mergeCell ref="B38:F38"/>
    <mergeCell ref="B39:F39"/>
    <mergeCell ref="B19:F19"/>
    <mergeCell ref="B20:F20"/>
    <mergeCell ref="B21:F21"/>
    <mergeCell ref="B23:B24"/>
    <mergeCell ref="C23:C24"/>
    <mergeCell ref="D23:D24"/>
    <mergeCell ref="E23:E24"/>
    <mergeCell ref="F23:F24"/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</mergeCells>
  <pageMargins left="0.51181102362204722" right="0.51181102362204722" top="0.74803149606299213" bottom="0.74803149606299213" header="0.31496062992125984" footer="0.31496062992125984"/>
  <pageSetup scale="6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9535-1CCB-4ECE-83F4-98B16436F22C}">
  <sheetPr codeName="Hoja2">
    <tabColor rgb="FF00B0F0"/>
    <pageSetUpPr fitToPage="1"/>
  </sheetPr>
  <dimension ref="B1:H44"/>
  <sheetViews>
    <sheetView showGridLines="0" tabSelected="1" zoomScale="40" zoomScaleNormal="40" workbookViewId="0">
      <pane xSplit="3" ySplit="11" topLeftCell="D22" activePane="bottomRight" state="frozen"/>
      <selection pane="topRight" activeCell="D1" sqref="D1"/>
      <selection pane="bottomLeft" activeCell="A12" sqref="A12"/>
      <selection pane="bottomRight" activeCell="B1" sqref="B1:I40"/>
    </sheetView>
  </sheetViews>
  <sheetFormatPr baseColWidth="10" defaultColWidth="11.453125" defaultRowHeight="14" x14ac:dyDescent="0.35"/>
  <cols>
    <col min="1" max="1" width="3.453125" style="1" customWidth="1"/>
    <col min="2" max="2" width="14.453125" style="1" customWidth="1"/>
    <col min="3" max="3" width="54.453125" style="1" bestFit="1" customWidth="1"/>
    <col min="4" max="4" width="17.453125" style="1" bestFit="1" customWidth="1"/>
    <col min="5" max="5" width="16.453125" style="1" customWidth="1"/>
    <col min="6" max="6" width="11.54296875" style="1" bestFit="1" customWidth="1"/>
    <col min="7" max="7" width="23.453125" style="1" customWidth="1"/>
    <col min="8" max="8" width="2.7265625" style="1" customWidth="1"/>
    <col min="9" max="16384" width="11.453125" style="1"/>
  </cols>
  <sheetData>
    <row r="1" spans="2:7" ht="14.5" thickBot="1" x14ac:dyDescent="0.4"/>
    <row r="2" spans="2:7" ht="17.25" customHeight="1" x14ac:dyDescent="0.35">
      <c r="B2" s="45"/>
      <c r="C2" s="46"/>
      <c r="D2" s="46"/>
      <c r="E2" s="46"/>
      <c r="F2" s="46"/>
      <c r="G2" s="47"/>
    </row>
    <row r="3" spans="2:7" ht="66.75" customHeight="1" x14ac:dyDescent="0.35">
      <c r="B3" s="48"/>
      <c r="C3" s="49"/>
      <c r="D3" s="49"/>
      <c r="E3" s="49"/>
      <c r="F3" s="49"/>
      <c r="G3" s="50"/>
    </row>
    <row r="4" spans="2:7" ht="37.5" customHeight="1" x14ac:dyDescent="0.35">
      <c r="B4" s="51" t="str">
        <f>+'VALOR PLANEADO'!B4:G4</f>
        <v>Contrato Interadministrativo FAZNI GGC-2054-2025
CARTAGENA DEL CHAIRA - CAQUETA</v>
      </c>
      <c r="C4" s="52"/>
      <c r="D4" s="52"/>
      <c r="E4" s="52"/>
      <c r="F4" s="52"/>
      <c r="G4" s="53"/>
    </row>
    <row r="5" spans="2:7" x14ac:dyDescent="0.35">
      <c r="B5" s="54" t="s">
        <v>0</v>
      </c>
      <c r="C5" s="55"/>
      <c r="D5" s="55"/>
      <c r="E5" s="55"/>
      <c r="F5" s="55"/>
      <c r="G5" s="56"/>
    </row>
    <row r="6" spans="2:7" ht="14.5" thickBot="1" x14ac:dyDescent="0.4">
      <c r="B6" s="54"/>
      <c r="C6" s="55"/>
      <c r="D6" s="55"/>
      <c r="E6" s="55"/>
      <c r="F6" s="55"/>
      <c r="G6" s="56"/>
    </row>
    <row r="7" spans="2:7" ht="29.25" hidden="1" customHeight="1" x14ac:dyDescent="0.35">
      <c r="B7" s="54"/>
      <c r="C7" s="55"/>
      <c r="D7" s="55"/>
      <c r="E7" s="55"/>
      <c r="F7" s="55"/>
      <c r="G7" s="56"/>
    </row>
    <row r="8" spans="2:7" ht="121" customHeight="1" thickBot="1" x14ac:dyDescent="0.4">
      <c r="B8" s="57" t="str">
        <f>+'VALOR PLANEADO'!B8:G8</f>
        <v>OBJETO: CONTRATAR LOS SERVICIOS DE INTERVENTORÍA TÉCNICA, ADMINISTRATIVA, FINANCIERA, AMBIENTAL Y SOCIAL, PARA LA EJECUCIÓN DE OBRAS, INGENIERÍA DE DETALLES Y ENTREGA EN OPERACIÓN DEL PROYECTO: “IMPLEMENTACIÓN DE SOLUCIONES SOLARES FOTOVOLTAICAS SSFV EN EL MARCO DE LA ESTRATEGIA NACIONAL DE COMUNIDADES ENERGÉTICAS EN EL MUNICIPIO DE CARTAGENA DEL CHAIRA DEPARTAMENTO DE CAQUETA”. Incluyendo, la interventoría general a la actividad SOCIALIZACIONES ESCUELAS DE TRANSICIÓN ENERGÉTICA JUSTA, realizada por el contratista de obra.</v>
      </c>
      <c r="C8" s="58"/>
      <c r="D8" s="58"/>
      <c r="E8" s="58"/>
      <c r="F8" s="58"/>
      <c r="G8" s="59"/>
    </row>
    <row r="9" spans="2:7" x14ac:dyDescent="0.35">
      <c r="B9" s="2" t="s">
        <v>1</v>
      </c>
      <c r="C9" s="3"/>
      <c r="D9" s="3"/>
      <c r="E9" s="3"/>
      <c r="F9" s="3"/>
      <c r="G9" s="4"/>
    </row>
    <row r="10" spans="2:7" ht="15" customHeight="1" x14ac:dyDescent="0.35">
      <c r="B10" s="60" t="s">
        <v>2</v>
      </c>
      <c r="C10" s="62" t="s">
        <v>3</v>
      </c>
      <c r="D10" s="62" t="s">
        <v>4</v>
      </c>
      <c r="E10" s="62" t="s">
        <v>5</v>
      </c>
      <c r="F10" s="62" t="s">
        <v>6</v>
      </c>
      <c r="G10" s="64" t="s">
        <v>7</v>
      </c>
    </row>
    <row r="11" spans="2:7" ht="15" customHeight="1" x14ac:dyDescent="0.35">
      <c r="B11" s="61"/>
      <c r="C11" s="63"/>
      <c r="D11" s="63"/>
      <c r="E11" s="63"/>
      <c r="F11" s="63"/>
      <c r="G11" s="65"/>
    </row>
    <row r="12" spans="2:7" s="11" customFormat="1" ht="15.5" x14ac:dyDescent="0.35">
      <c r="B12" s="5">
        <v>1</v>
      </c>
      <c r="C12" s="6" t="s">
        <v>8</v>
      </c>
      <c r="D12" s="7">
        <v>0</v>
      </c>
      <c r="E12" s="8"/>
      <c r="F12" s="9">
        <v>10</v>
      </c>
      <c r="G12" s="10">
        <f>B12*D12*E12*F12</f>
        <v>0</v>
      </c>
    </row>
    <row r="13" spans="2:7" s="11" customFormat="1" ht="15.5" x14ac:dyDescent="0.35">
      <c r="B13" s="5">
        <v>1</v>
      </c>
      <c r="C13" s="6" t="s">
        <v>9</v>
      </c>
      <c r="D13" s="7">
        <v>0</v>
      </c>
      <c r="E13" s="8"/>
      <c r="F13" s="9">
        <v>10</v>
      </c>
      <c r="G13" s="10">
        <f t="shared" ref="G13:G18" si="0">B13*D13*E13*F13</f>
        <v>0</v>
      </c>
    </row>
    <row r="14" spans="2:7" s="11" customFormat="1" ht="15.5" x14ac:dyDescent="0.35">
      <c r="B14" s="5">
        <v>2</v>
      </c>
      <c r="C14" s="12" t="s">
        <v>10</v>
      </c>
      <c r="D14" s="7">
        <v>0</v>
      </c>
      <c r="E14" s="8"/>
      <c r="F14" s="9">
        <v>10</v>
      </c>
      <c r="G14" s="10">
        <f t="shared" si="0"/>
        <v>0</v>
      </c>
    </row>
    <row r="15" spans="2:7" s="11" customFormat="1" ht="15.5" x14ac:dyDescent="0.35">
      <c r="B15" s="5">
        <v>1</v>
      </c>
      <c r="C15" s="6" t="s">
        <v>11</v>
      </c>
      <c r="D15" s="7">
        <v>0</v>
      </c>
      <c r="E15" s="8"/>
      <c r="F15" s="9">
        <v>10</v>
      </c>
      <c r="G15" s="10">
        <f>B15*D15*E15*F15</f>
        <v>0</v>
      </c>
    </row>
    <row r="16" spans="2:7" s="11" customFormat="1" ht="15.5" x14ac:dyDescent="0.35">
      <c r="B16" s="5">
        <v>1</v>
      </c>
      <c r="C16" s="6" t="s">
        <v>12</v>
      </c>
      <c r="D16" s="7">
        <v>0</v>
      </c>
      <c r="E16" s="8"/>
      <c r="F16" s="9">
        <v>10</v>
      </c>
      <c r="G16" s="10">
        <f t="shared" si="0"/>
        <v>0</v>
      </c>
    </row>
    <row r="17" spans="2:8" s="11" customFormat="1" ht="15.5" x14ac:dyDescent="0.35">
      <c r="B17" s="5">
        <v>1</v>
      </c>
      <c r="C17" s="6" t="s">
        <v>13</v>
      </c>
      <c r="D17" s="7">
        <v>0</v>
      </c>
      <c r="E17" s="8"/>
      <c r="F17" s="9">
        <v>8</v>
      </c>
      <c r="G17" s="10">
        <f t="shared" si="0"/>
        <v>0</v>
      </c>
    </row>
    <row r="18" spans="2:8" s="11" customFormat="1" ht="15.5" x14ac:dyDescent="0.35">
      <c r="B18" s="5">
        <v>1</v>
      </c>
      <c r="C18" s="12" t="s">
        <v>14</v>
      </c>
      <c r="D18" s="7">
        <v>0</v>
      </c>
      <c r="E18" s="8"/>
      <c r="F18" s="9">
        <v>10</v>
      </c>
      <c r="G18" s="10">
        <f t="shared" si="0"/>
        <v>0</v>
      </c>
    </row>
    <row r="19" spans="2:8" ht="15.5" x14ac:dyDescent="0.35">
      <c r="B19" s="66" t="s">
        <v>15</v>
      </c>
      <c r="C19" s="67"/>
      <c r="D19" s="67"/>
      <c r="E19" s="67"/>
      <c r="F19" s="67"/>
      <c r="G19" s="13">
        <f>SUM(G12:G18)</f>
        <v>0</v>
      </c>
    </row>
    <row r="20" spans="2:8" ht="15.5" x14ac:dyDescent="0.35">
      <c r="B20" s="68" t="s">
        <v>16</v>
      </c>
      <c r="C20" s="69"/>
      <c r="D20" s="69"/>
      <c r="E20" s="69"/>
      <c r="F20" s="69"/>
      <c r="G20" s="14"/>
    </row>
    <row r="21" spans="2:8" ht="15.5" x14ac:dyDescent="0.35">
      <c r="B21" s="66" t="s">
        <v>17</v>
      </c>
      <c r="C21" s="67"/>
      <c r="D21" s="67"/>
      <c r="E21" s="67"/>
      <c r="F21" s="67"/>
      <c r="G21" s="15">
        <f>G19*G20</f>
        <v>0</v>
      </c>
    </row>
    <row r="22" spans="2:8" ht="15.5" x14ac:dyDescent="0.35">
      <c r="B22" s="2" t="s">
        <v>18</v>
      </c>
      <c r="C22" s="16"/>
      <c r="D22" s="16"/>
      <c r="E22" s="16"/>
      <c r="F22" s="16"/>
      <c r="G22" s="17"/>
    </row>
    <row r="23" spans="2:8" x14ac:dyDescent="0.35">
      <c r="B23" s="70" t="s">
        <v>19</v>
      </c>
      <c r="C23" s="72" t="s">
        <v>20</v>
      </c>
      <c r="D23" s="74" t="s">
        <v>21</v>
      </c>
      <c r="E23" s="74" t="s">
        <v>22</v>
      </c>
      <c r="F23" s="72" t="s">
        <v>6</v>
      </c>
      <c r="G23" s="77" t="s">
        <v>7</v>
      </c>
    </row>
    <row r="24" spans="2:8" x14ac:dyDescent="0.35">
      <c r="B24" s="71"/>
      <c r="C24" s="73"/>
      <c r="D24" s="74"/>
      <c r="E24" s="74"/>
      <c r="F24" s="73"/>
      <c r="G24" s="78"/>
      <c r="H24" s="18"/>
    </row>
    <row r="25" spans="2:8" s="11" customFormat="1" ht="15.5" x14ac:dyDescent="0.35">
      <c r="B25" s="5">
        <v>1</v>
      </c>
      <c r="C25" s="19" t="s">
        <v>23</v>
      </c>
      <c r="D25" s="20">
        <v>0</v>
      </c>
      <c r="E25" s="21" t="s">
        <v>24</v>
      </c>
      <c r="F25" s="9"/>
      <c r="G25" s="10">
        <f>+D25*F25*B25</f>
        <v>0</v>
      </c>
      <c r="H25" s="22"/>
    </row>
    <row r="26" spans="2:8" s="11" customFormat="1" ht="15.5" x14ac:dyDescent="0.35">
      <c r="B26" s="5">
        <v>1</v>
      </c>
      <c r="C26" s="19" t="s">
        <v>25</v>
      </c>
      <c r="D26" s="20">
        <v>0</v>
      </c>
      <c r="E26" s="21" t="s">
        <v>26</v>
      </c>
      <c r="F26" s="9"/>
      <c r="G26" s="10">
        <f t="shared" ref="G26:G33" si="1">+F26*D26*B26</f>
        <v>0</v>
      </c>
      <c r="H26" s="22"/>
    </row>
    <row r="27" spans="2:8" s="11" customFormat="1" ht="15.5" x14ac:dyDescent="0.35">
      <c r="B27" s="5">
        <v>2</v>
      </c>
      <c r="C27" s="19" t="s">
        <v>27</v>
      </c>
      <c r="D27" s="20">
        <v>0</v>
      </c>
      <c r="E27" s="21" t="s">
        <v>26</v>
      </c>
      <c r="F27" s="9"/>
      <c r="G27" s="10">
        <f t="shared" si="1"/>
        <v>0</v>
      </c>
      <c r="H27" s="22"/>
    </row>
    <row r="28" spans="2:8" s="11" customFormat="1" ht="15.5" x14ac:dyDescent="0.35">
      <c r="B28" s="5">
        <f>+B15</f>
        <v>1</v>
      </c>
      <c r="C28" s="19" t="s">
        <v>28</v>
      </c>
      <c r="D28" s="20">
        <v>0</v>
      </c>
      <c r="E28" s="21" t="s">
        <v>26</v>
      </c>
      <c r="F28" s="9"/>
      <c r="G28" s="10">
        <f t="shared" si="1"/>
        <v>0</v>
      </c>
      <c r="H28" s="22"/>
    </row>
    <row r="29" spans="2:8" s="11" customFormat="1" ht="15.5" x14ac:dyDescent="0.35">
      <c r="B29" s="5">
        <v>2</v>
      </c>
      <c r="C29" s="19" t="s">
        <v>29</v>
      </c>
      <c r="D29" s="20">
        <v>0</v>
      </c>
      <c r="E29" s="21" t="s">
        <v>26</v>
      </c>
      <c r="F29" s="9"/>
      <c r="G29" s="10">
        <f t="shared" si="1"/>
        <v>0</v>
      </c>
      <c r="H29" s="22"/>
    </row>
    <row r="30" spans="2:8" s="11" customFormat="1" ht="15.5" x14ac:dyDescent="0.35">
      <c r="B30" s="5">
        <v>1</v>
      </c>
      <c r="C30" s="19" t="s">
        <v>30</v>
      </c>
      <c r="D30" s="20">
        <v>0</v>
      </c>
      <c r="E30" s="21" t="s">
        <v>26</v>
      </c>
      <c r="F30" s="9"/>
      <c r="G30" s="10">
        <f t="shared" si="1"/>
        <v>0</v>
      </c>
      <c r="H30" s="22"/>
    </row>
    <row r="31" spans="2:8" s="11" customFormat="1" ht="15.5" x14ac:dyDescent="0.35">
      <c r="B31" s="5">
        <v>3</v>
      </c>
      <c r="C31" s="19" t="s">
        <v>31</v>
      </c>
      <c r="D31" s="20">
        <v>0</v>
      </c>
      <c r="E31" s="21" t="s">
        <v>26</v>
      </c>
      <c r="F31" s="9"/>
      <c r="G31" s="10">
        <f t="shared" si="1"/>
        <v>0</v>
      </c>
      <c r="H31" s="22"/>
    </row>
    <row r="32" spans="2:8" ht="15.5" x14ac:dyDescent="0.35">
      <c r="B32" s="43">
        <v>1</v>
      </c>
      <c r="C32" s="19" t="s">
        <v>32</v>
      </c>
      <c r="D32" s="23">
        <v>0</v>
      </c>
      <c r="E32" s="24" t="s">
        <v>26</v>
      </c>
      <c r="F32" s="25"/>
      <c r="G32" s="26">
        <f t="shared" si="1"/>
        <v>0</v>
      </c>
      <c r="H32" s="18"/>
    </row>
    <row r="33" spans="2:8" ht="15.5" x14ac:dyDescent="0.35">
      <c r="B33" s="5">
        <v>1</v>
      </c>
      <c r="C33" s="19" t="s">
        <v>33</v>
      </c>
      <c r="D33" s="23">
        <v>0</v>
      </c>
      <c r="E33" s="24" t="s">
        <v>26</v>
      </c>
      <c r="F33" s="25"/>
      <c r="G33" s="26">
        <f t="shared" si="1"/>
        <v>0</v>
      </c>
    </row>
    <row r="34" spans="2:8" ht="15.5" x14ac:dyDescent="0.35">
      <c r="B34" s="66" t="s">
        <v>34</v>
      </c>
      <c r="C34" s="67"/>
      <c r="D34" s="67"/>
      <c r="E34" s="67"/>
      <c r="F34" s="67"/>
      <c r="G34" s="13">
        <f>SUM(G25:G33)</f>
        <v>0</v>
      </c>
      <c r="H34" s="27"/>
    </row>
    <row r="35" spans="2:8" ht="15.5" x14ac:dyDescent="0.35">
      <c r="B35" s="68" t="s">
        <v>35</v>
      </c>
      <c r="C35" s="69"/>
      <c r="D35" s="69"/>
      <c r="E35" s="69"/>
      <c r="F35" s="69"/>
      <c r="G35" s="14"/>
      <c r="H35" s="27"/>
    </row>
    <row r="36" spans="2:8" ht="15.5" x14ac:dyDescent="0.35">
      <c r="B36" s="66" t="s">
        <v>36</v>
      </c>
      <c r="C36" s="67"/>
      <c r="D36" s="67"/>
      <c r="E36" s="67"/>
      <c r="F36" s="67"/>
      <c r="G36" s="28">
        <f>G34*G35</f>
        <v>0</v>
      </c>
      <c r="H36" s="27"/>
    </row>
    <row r="37" spans="2:8" ht="15.5" x14ac:dyDescent="0.35">
      <c r="B37" s="29"/>
      <c r="C37" s="16"/>
      <c r="D37" s="16"/>
      <c r="E37" s="16"/>
      <c r="F37" s="16"/>
      <c r="G37" s="30"/>
      <c r="H37" s="31"/>
    </row>
    <row r="38" spans="2:8" ht="15.5" x14ac:dyDescent="0.35">
      <c r="B38" s="66" t="s">
        <v>37</v>
      </c>
      <c r="C38" s="67"/>
      <c r="D38" s="67"/>
      <c r="E38" s="67"/>
      <c r="F38" s="67"/>
      <c r="G38" s="28">
        <f>G21+G36</f>
        <v>0</v>
      </c>
      <c r="H38" s="11"/>
    </row>
    <row r="39" spans="2:8" ht="15.5" x14ac:dyDescent="0.35">
      <c r="B39" s="79" t="s">
        <v>38</v>
      </c>
      <c r="C39" s="80"/>
      <c r="D39" s="80"/>
      <c r="E39" s="80"/>
      <c r="F39" s="80"/>
      <c r="G39" s="32">
        <f>ROUND(G38*0.19,0)</f>
        <v>0</v>
      </c>
      <c r="H39" s="33"/>
    </row>
    <row r="40" spans="2:8" ht="19.5" customHeight="1" thickBot="1" x14ac:dyDescent="0.4">
      <c r="B40" s="75" t="s">
        <v>39</v>
      </c>
      <c r="C40" s="76"/>
      <c r="D40" s="76"/>
      <c r="E40" s="76"/>
      <c r="F40" s="76"/>
      <c r="G40" s="34">
        <f>G38+G39</f>
        <v>0</v>
      </c>
      <c r="H40" s="35"/>
    </row>
    <row r="42" spans="2:8" x14ac:dyDescent="0.35">
      <c r="F42" s="11"/>
      <c r="G42" s="36"/>
      <c r="H42" s="11"/>
    </row>
    <row r="43" spans="2:8" x14ac:dyDescent="0.35">
      <c r="F43" s="11"/>
      <c r="G43" s="37"/>
      <c r="H43" s="11"/>
    </row>
    <row r="44" spans="2:8" ht="15.5" x14ac:dyDescent="0.35">
      <c r="B44" s="38"/>
      <c r="C44" s="38"/>
      <c r="D44" s="38"/>
      <c r="E44" s="38"/>
      <c r="F44" s="39"/>
      <c r="G44" s="40"/>
      <c r="H44" s="41"/>
    </row>
  </sheetData>
  <mergeCells count="25"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  <mergeCell ref="B19:F19"/>
    <mergeCell ref="B20:F20"/>
    <mergeCell ref="B21:F21"/>
    <mergeCell ref="B23:B24"/>
    <mergeCell ref="C23:C24"/>
    <mergeCell ref="D23:D24"/>
    <mergeCell ref="E23:E24"/>
    <mergeCell ref="F23:F24"/>
    <mergeCell ref="B40:F40"/>
    <mergeCell ref="G23:G24"/>
    <mergeCell ref="B34:F34"/>
    <mergeCell ref="B35:F35"/>
    <mergeCell ref="B36:F36"/>
    <mergeCell ref="B38:F38"/>
    <mergeCell ref="B39:F39"/>
  </mergeCells>
  <pageMargins left="0.51181102362204722" right="0.51181102362204722" top="0.74803149606299213" bottom="0.74803149606299213" header="0.31496062992125984" footer="0.31496062992125984"/>
  <pageSetup scale="6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3 SPO-PVDA</vt:lpstr>
      <vt:lpstr>'ANEXO 3 SPO-PVDA'!Área_de_impresión</vt:lpstr>
      <vt:lpstr>'VALOR PLANEADO'!Área_de_impresión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Villada Salazar</dc:creator>
  <cp:lastModifiedBy>Juan Carlos Villada Salazar</cp:lastModifiedBy>
  <dcterms:created xsi:type="dcterms:W3CDTF">2025-12-02T21:56:22Z</dcterms:created>
  <dcterms:modified xsi:type="dcterms:W3CDTF">2026-02-17T15:01:13Z</dcterms:modified>
</cp:coreProperties>
</file>