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agomez\Documents\AGOMEZ\SOLICTIDUDES PUBLICAS\2024\SPO-004-GENSA-2024 PUBLICA IPSE 208\ANEXO TECNICO\"/>
    </mc:Choice>
  </mc:AlternateContent>
  <bookViews>
    <workbookView xWindow="0" yWindow="0" windowWidth="28800" windowHeight="12330" tabRatio="927" firstSheet="2" activeTab="2"/>
  </bookViews>
  <sheets>
    <sheet name="GERENCIA" sheetId="259" state="hidden" r:id="rId1"/>
    <sheet name="FIDUCIA" sheetId="251" state="hidden" r:id="rId2"/>
    <sheet name="PRESUPUESTO  SISFV" sheetId="211" r:id="rId3"/>
    <sheet name="1.1" sheetId="197" r:id="rId4"/>
    <sheet name="2.1" sheetId="121" r:id="rId5"/>
    <sheet name="2.2" sheetId="270" r:id="rId6"/>
    <sheet name="2.3" sheetId="132" r:id="rId7"/>
    <sheet name="2.4" sheetId="125" r:id="rId8"/>
    <sheet name="2.5" sheetId="235" r:id="rId9"/>
    <sheet name="2.6" sheetId="127" r:id="rId10"/>
    <sheet name="2.7" sheetId="130" r:id="rId11"/>
    <sheet name="2.8" sheetId="271" r:id="rId12"/>
    <sheet name="3.1" sheetId="221" r:id="rId13"/>
    <sheet name="3.2" sheetId="129" r:id="rId14"/>
    <sheet name="4.1" sheetId="198" r:id="rId15"/>
    <sheet name="5.1" sheetId="272"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0" localSheetId="11">#REF!</definedName>
    <definedName name="\0" localSheetId="15">#REF!</definedName>
    <definedName name="\0">#REF!</definedName>
    <definedName name="__123Graph_AMAIN" localSheetId="11" hidden="1">#REF!</definedName>
    <definedName name="__123Graph_AMAIN" localSheetId="15" hidden="1">#REF!</definedName>
    <definedName name="__123Graph_AMAIN" localSheetId="0" hidden="1">#REF!</definedName>
    <definedName name="__123Graph_AMAIN" hidden="1">#REF!</definedName>
    <definedName name="__123Graph_BMAIN" localSheetId="11" hidden="1">#REF!</definedName>
    <definedName name="__123Graph_BMAIN" localSheetId="15" hidden="1">#REF!</definedName>
    <definedName name="__123Graph_BMAIN" localSheetId="0" hidden="1">#REF!</definedName>
    <definedName name="__123Graph_BMAIN" hidden="1">#REF!</definedName>
    <definedName name="__123Graph_C" localSheetId="11" hidden="1">#REF!</definedName>
    <definedName name="__123Graph_C" localSheetId="15" hidden="1">#REF!</definedName>
    <definedName name="__123Graph_C" localSheetId="0" hidden="1">#REF!</definedName>
    <definedName name="__123Graph_C" hidden="1">#REF!</definedName>
    <definedName name="__123Graph_E" localSheetId="11" hidden="1">#REF!</definedName>
    <definedName name="__123Graph_E" localSheetId="15" hidden="1">#REF!</definedName>
    <definedName name="__123Graph_E" localSheetId="0" hidden="1">#REF!</definedName>
    <definedName name="__123Graph_E" hidden="1">#REF!</definedName>
    <definedName name="__123Graph_F" localSheetId="11" hidden="1">#REF!</definedName>
    <definedName name="__123Graph_F" localSheetId="15" hidden="1">#REF!</definedName>
    <definedName name="__123Graph_F" localSheetId="0" hidden="1">#REF!</definedName>
    <definedName name="__123Graph_F" hidden="1">#REF!</definedName>
    <definedName name="__123Graph_X" localSheetId="11" hidden="1">#REF!</definedName>
    <definedName name="__123Graph_X" localSheetId="15" hidden="1">#REF!</definedName>
    <definedName name="__123Graph_X" localSheetId="0" hidden="1">#REF!</definedName>
    <definedName name="__123Graph_X" hidden="1">#REF!</definedName>
    <definedName name="__123Graph_XMAIN" localSheetId="11" hidden="1">#REF!</definedName>
    <definedName name="__123Graph_XMAIN" localSheetId="15" hidden="1">#REF!</definedName>
    <definedName name="__123Graph_XMAIN" localSheetId="0" hidden="1">#REF!</definedName>
    <definedName name="__123Graph_XMAIN" hidden="1">#REF!</definedName>
    <definedName name="__CMU005" localSheetId="11" hidden="1">#REF!</definedName>
    <definedName name="__CMU005" localSheetId="15" hidden="1">#REF!</definedName>
    <definedName name="__CMU005" localSheetId="0" hidden="1">#REF!</definedName>
    <definedName name="__CMU005" hidden="1">#REF!</definedName>
    <definedName name="__EST10" localSheetId="11">#REF!</definedName>
    <definedName name="__EST10" localSheetId="15">#REF!</definedName>
    <definedName name="__EST10">#REF!</definedName>
    <definedName name="__EST11" localSheetId="11">#REF!</definedName>
    <definedName name="__EST11" localSheetId="15">#REF!</definedName>
    <definedName name="__EST11">#REF!</definedName>
    <definedName name="__EST12" localSheetId="11">#REF!</definedName>
    <definedName name="__EST12" localSheetId="15">#REF!</definedName>
    <definedName name="__EST12">#REF!</definedName>
    <definedName name="__EST13" localSheetId="11">#REF!</definedName>
    <definedName name="__EST13" localSheetId="15">#REF!</definedName>
    <definedName name="__EST13">#REF!</definedName>
    <definedName name="__EST14" localSheetId="11">#REF!</definedName>
    <definedName name="__EST14" localSheetId="15">#REF!</definedName>
    <definedName name="__EST14">#REF!</definedName>
    <definedName name="__EST15" localSheetId="11">#REF!</definedName>
    <definedName name="__EST15" localSheetId="15">#REF!</definedName>
    <definedName name="__EST15">#REF!</definedName>
    <definedName name="__EST16" localSheetId="11">#REF!</definedName>
    <definedName name="__EST16" localSheetId="15">#REF!</definedName>
    <definedName name="__EST16">#REF!</definedName>
    <definedName name="__EST17" localSheetId="11">#REF!</definedName>
    <definedName name="__EST17" localSheetId="15">#REF!</definedName>
    <definedName name="__EST17">#REF!</definedName>
    <definedName name="__EST18" localSheetId="11">#REF!</definedName>
    <definedName name="__EST18" localSheetId="15">#REF!</definedName>
    <definedName name="__EST18">#REF!</definedName>
    <definedName name="__EST19" localSheetId="11">#REF!</definedName>
    <definedName name="__EST19" localSheetId="15">#REF!</definedName>
    <definedName name="__EST19">#REF!</definedName>
    <definedName name="__EST2" localSheetId="11">#REF!</definedName>
    <definedName name="__EST2" localSheetId="15">#REF!</definedName>
    <definedName name="__EST2">#REF!</definedName>
    <definedName name="__EST4" localSheetId="11">#REF!</definedName>
    <definedName name="__EST4" localSheetId="15">#REF!</definedName>
    <definedName name="__EST4">#REF!</definedName>
    <definedName name="__EST5" localSheetId="11">#REF!</definedName>
    <definedName name="__EST5" localSheetId="15">#REF!</definedName>
    <definedName name="__EST5">#REF!</definedName>
    <definedName name="__EST6" localSheetId="11">#REF!</definedName>
    <definedName name="__EST6" localSheetId="15">#REF!</definedName>
    <definedName name="__EST6">#REF!</definedName>
    <definedName name="__EST7" localSheetId="11">#REF!</definedName>
    <definedName name="__EST7" localSheetId="15">#REF!</definedName>
    <definedName name="__EST7">#REF!</definedName>
    <definedName name="__EST8" localSheetId="11">#REF!</definedName>
    <definedName name="__EST8" localSheetId="15">#REF!</definedName>
    <definedName name="__EST8">#REF!</definedName>
    <definedName name="__EST9" localSheetId="11">#REF!</definedName>
    <definedName name="__EST9" localSheetId="15">#REF!</definedName>
    <definedName name="__EST9">#REF!</definedName>
    <definedName name="__EXC1" localSheetId="11">#REF!</definedName>
    <definedName name="__EXC1" localSheetId="15">#REF!</definedName>
    <definedName name="__EXC1">#REF!</definedName>
    <definedName name="__EXC10" localSheetId="11">#REF!</definedName>
    <definedName name="__EXC10" localSheetId="15">#REF!</definedName>
    <definedName name="__EXC10">#REF!</definedName>
    <definedName name="__EXC11" localSheetId="11">#REF!</definedName>
    <definedName name="__EXC11" localSheetId="15">#REF!</definedName>
    <definedName name="__EXC11">#REF!</definedName>
    <definedName name="__EXC12" localSheetId="11">#REF!</definedName>
    <definedName name="__EXC12" localSheetId="15">#REF!</definedName>
    <definedName name="__EXC12">#REF!</definedName>
    <definedName name="__EXC2" localSheetId="11">#REF!</definedName>
    <definedName name="__EXC2" localSheetId="15">#REF!</definedName>
    <definedName name="__EXC2">#REF!</definedName>
    <definedName name="__EXC3" localSheetId="11">#REF!</definedName>
    <definedName name="__EXC3" localSheetId="15">#REF!</definedName>
    <definedName name="__EXC3">#REF!</definedName>
    <definedName name="__EXC4" localSheetId="11">#REF!</definedName>
    <definedName name="__EXC4" localSheetId="15">#REF!</definedName>
    <definedName name="__EXC4">#REF!</definedName>
    <definedName name="__EXC5" localSheetId="11">#REF!</definedName>
    <definedName name="__EXC5" localSheetId="15">#REF!</definedName>
    <definedName name="__EXC5">#REF!</definedName>
    <definedName name="__EXC6" localSheetId="11">#REF!</definedName>
    <definedName name="__EXC6" localSheetId="15">#REF!</definedName>
    <definedName name="__EXC6">#REF!</definedName>
    <definedName name="__EXC7" localSheetId="11">#REF!</definedName>
    <definedName name="__EXC7" localSheetId="15">#REF!</definedName>
    <definedName name="__EXC7">#REF!</definedName>
    <definedName name="__EXC8" localSheetId="11">#REF!</definedName>
    <definedName name="__EXC8" localSheetId="15">#REF!</definedName>
    <definedName name="__EXC8">#REF!</definedName>
    <definedName name="__EXC9" localSheetId="11">#REF!</definedName>
    <definedName name="__EXC9" localSheetId="15">#REF!</definedName>
    <definedName name="__EXC9">#REF!</definedName>
    <definedName name="__xlfn.BAHTTEXT" hidden="1">#NAME?</definedName>
    <definedName name="_1" localSheetId="11">#REF!</definedName>
    <definedName name="_1" localSheetId="15">#REF!</definedName>
    <definedName name="_1">#REF!</definedName>
    <definedName name="_2" localSheetId="11">#REF!</definedName>
    <definedName name="_2" localSheetId="15">#REF!</definedName>
    <definedName name="_2">#REF!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557</definedName>
    <definedName name="_AtRisk_SimSetting_ReportOptionReportsFileType" hidden="1">1</definedName>
    <definedName name="_AtRisk_SimSetting_ReportOptionSelectiveQR" hidden="1">FALSE</definedName>
    <definedName name="_AtRisk_SimSetting_ReportsList" hidden="1">557</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CMU005" localSheetId="11" hidden="1">#REF!</definedName>
    <definedName name="_CMU005" localSheetId="15" hidden="1">#REF!</definedName>
    <definedName name="_CMU005" hidden="1">#REF!</definedName>
    <definedName name="_EST1" localSheetId="11">#REF!</definedName>
    <definedName name="_EST1" localSheetId="15">#REF!</definedName>
    <definedName name="_EST1">#REF!</definedName>
    <definedName name="_EST3" localSheetId="11">#REF!</definedName>
    <definedName name="_EST3" localSheetId="15">#REF!</definedName>
    <definedName name="_EST3">#REF!</definedName>
    <definedName name="_F" localSheetId="11" hidden="1">#REF!</definedName>
    <definedName name="_F" localSheetId="15" hidden="1">#REF!</definedName>
    <definedName name="_F" localSheetId="0" hidden="1">#REF!</definedName>
    <definedName name="_F" hidden="1">#REF!</definedName>
    <definedName name="_Fill" localSheetId="11" hidden="1">#REF!</definedName>
    <definedName name="_Fill" localSheetId="15" hidden="1">#REF!</definedName>
    <definedName name="_Fill" localSheetId="0" hidden="1">#REF!</definedName>
    <definedName name="_Fill" hidden="1">#REF!</definedName>
    <definedName name="_Key1" localSheetId="11" hidden="1">#REF!</definedName>
    <definedName name="_Key1" localSheetId="15" hidden="1">#REF!</definedName>
    <definedName name="_Key1" localSheetId="0" hidden="1">#REF!</definedName>
    <definedName name="_Key1" hidden="1">#REF!</definedName>
    <definedName name="_Key2" localSheetId="11" hidden="1">#REF!</definedName>
    <definedName name="_Key2" localSheetId="15" hidden="1">#REF!</definedName>
    <definedName name="_Key2" localSheetId="0" hidden="1">#REF!</definedName>
    <definedName name="_Key2" hidden="1">#REF!</definedName>
    <definedName name="_Nac2002" localSheetId="11">#REF!</definedName>
    <definedName name="_Nac2002" localSheetId="15">#REF!</definedName>
    <definedName name="_Nac2002">#REF!</definedName>
    <definedName name="_Nac2003" localSheetId="11">#REF!</definedName>
    <definedName name="_Nac2003" localSheetId="15">#REF!</definedName>
    <definedName name="_Nac2003">#REF!</definedName>
    <definedName name="_Nal2002" localSheetId="11">#REF!</definedName>
    <definedName name="_Nal2002" localSheetId="15">#REF!</definedName>
    <definedName name="_Nal2002">#REF!</definedName>
    <definedName name="_Nal2003" localSheetId="11">#REF!</definedName>
    <definedName name="_Nal2003" localSheetId="15">#REF!</definedName>
    <definedName name="_Nal2003">#REF!</definedName>
    <definedName name="_Order1" hidden="1">0</definedName>
    <definedName name="_Order2" hidden="1">0</definedName>
    <definedName name="_Regression_Out" localSheetId="11" hidden="1">#REF!</definedName>
    <definedName name="_Regression_Out" localSheetId="15" hidden="1">#REF!</definedName>
    <definedName name="_Regression_Out" localSheetId="0" hidden="1">#REF!</definedName>
    <definedName name="_Regression_Out" hidden="1">#REF!</definedName>
    <definedName name="_Regression_X" localSheetId="11" hidden="1">#REF!</definedName>
    <definedName name="_Regression_X" localSheetId="15" hidden="1">#REF!</definedName>
    <definedName name="_Regression_X" localSheetId="0" hidden="1">#REF!</definedName>
    <definedName name="_Regression_X" hidden="1">#REF!</definedName>
    <definedName name="_Regression_Y" localSheetId="11" hidden="1">#REF!</definedName>
    <definedName name="_Regression_Y" localSheetId="15" hidden="1">#REF!</definedName>
    <definedName name="_Regression_Y" localSheetId="0" hidden="1">#REF!</definedName>
    <definedName name="_Regression_Y" hidden="1">#REF!</definedName>
    <definedName name="_Sort" localSheetId="11" hidden="1">#REF!</definedName>
    <definedName name="_Sort" localSheetId="15" hidden="1">#REF!</definedName>
    <definedName name="_Sort" localSheetId="0" hidden="1">#REF!</definedName>
    <definedName name="_Sort" hidden="1">#REF!</definedName>
    <definedName name="_Table2_Out" localSheetId="11" hidden="1">#REF!</definedName>
    <definedName name="_Table2_Out" localSheetId="15" hidden="1">#REF!</definedName>
    <definedName name="_Table2_Out" localSheetId="0" hidden="1">#REF!</definedName>
    <definedName name="_Table2_Out" hidden="1">#REF!</definedName>
    <definedName name="A.A..A" localSheetId="0" hidden="1">{"total",#N/A,FALSE,"TD 0% ";"total",#N/A,FALSE,"TD 12%";"total",#N/A,FALSE,"TD 10%"}</definedName>
    <definedName name="A.A..A" hidden="1">{"total",#N/A,FALSE,"TD 0% ";"total",#N/A,FALSE,"TD 12%";"total",#N/A,FALSE,"TD 10%"}</definedName>
    <definedName name="AA" localSheetId="0" hidden="1">{#N/A,#N/A,TRUE,"INGENIERIA";#N/A,#N/A,TRUE,"COMPRAS";#N/A,#N/A,TRUE,"DIRECCION";#N/A,#N/A,TRUE,"RESUMEN"}</definedName>
    <definedName name="AA" hidden="1">{#N/A,#N/A,TRUE,"INGENIERIA";#N/A,#N/A,TRUE,"COMPRAS";#N/A,#N/A,TRUE,"DIRECCION";#N/A,#N/A,TRUE,"RESUMEN"}</definedName>
    <definedName name="AC" localSheetId="0" hidden="1">{#N/A,#N/A,TRUE,"INGENIERIA";#N/A,#N/A,TRUE,"COMPRAS";#N/A,#N/A,TRUE,"DIRECCION";#N/A,#N/A,TRUE,"RESUMEN"}</definedName>
    <definedName name="AC" hidden="1">{#N/A,#N/A,TRUE,"INGENIERIA";#N/A,#N/A,TRUE,"COMPRAS";#N/A,#N/A,TRUE,"DIRECCION";#N/A,#N/A,TRUE,"RESUMEN"}</definedName>
    <definedName name="AccessDatabase" hidden="1">"C:\C-314\VOLUMENES\volfin4.mdb"</definedName>
    <definedName name="activos">[1]Listado!$X$2:$X$17</definedName>
    <definedName name="actores">[2]Listado!$L$2:$L$11</definedName>
    <definedName name="AD" localSheetId="0" hidden="1">{#N/A,#N/A,TRUE,"INGENIERIA";#N/A,#N/A,TRUE,"COMPRAS";#N/A,#N/A,TRUE,"DIRECCION";#N/A,#N/A,TRUE,"RESUMEN"}</definedName>
    <definedName name="AD" hidden="1">{#N/A,#N/A,TRUE,"INGENIERIA";#N/A,#N/A,TRUE,"COMPRAS";#N/A,#N/A,TRUE,"DIRECCION";#N/A,#N/A,TRUE,"RESUMEN"}</definedName>
    <definedName name="adm" localSheetId="0">'[3]Análisis AIU'!$F$71</definedName>
    <definedName name="adm">'[4]Análisis AIU'!$F$71</definedName>
    <definedName name="adq" localSheetId="0">SUM([3]Resumen!$G$49:$G$51)</definedName>
    <definedName name="adq">SUM([4]Resumen!$G$49:$G$51)</definedName>
    <definedName name="AE" localSheetId="0" hidden="1">{#N/A,#N/A,TRUE,"INGENIERIA";#N/A,#N/A,TRUE,"COMPRAS";#N/A,#N/A,TRUE,"DIRECCION";#N/A,#N/A,TRUE,"RESUMEN"}</definedName>
    <definedName name="AE" hidden="1">{#N/A,#N/A,TRUE,"INGENIERIA";#N/A,#N/A,TRUE,"COMPRAS";#N/A,#N/A,TRUE,"DIRECCION";#N/A,#N/A,TRUE,"RESUMEN"}</definedName>
    <definedName name="AF" localSheetId="0" hidden="1">{#N/A,#N/A,TRUE,"INGENIERIA";#N/A,#N/A,TRUE,"COMPRAS";#N/A,#N/A,TRUE,"DIRECCION";#N/A,#N/A,TRUE,"RESUMEN"}</definedName>
    <definedName name="AF" hidden="1">{#N/A,#N/A,TRUE,"INGENIERIA";#N/A,#N/A,TRUE,"COMPRAS";#N/A,#N/A,TRUE,"DIRECCION";#N/A,#N/A,TRUE,"RESUMEN"}</definedName>
    <definedName name="AFac.p" localSheetId="11">#REF!</definedName>
    <definedName name="AFac.p" localSheetId="15">#REF!</definedName>
    <definedName name="AFac.p">#REF!</definedName>
    <definedName name="AG"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AG"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AH" localSheetId="0" hidden="1">{#N/A,#N/A,TRUE,"INGENIERIA";#N/A,#N/A,TRUE,"COMPRAS";#N/A,#N/A,TRUE,"DIRECCION";#N/A,#N/A,TRUE,"RESUMEN"}</definedName>
    <definedName name="AH" hidden="1">{#N/A,#N/A,TRUE,"INGENIERIA";#N/A,#N/A,TRUE,"COMPRAS";#N/A,#N/A,TRUE,"DIRECCION";#N/A,#N/A,TRUE,"RESUMEN"}</definedName>
    <definedName name="Analyst" localSheetId="11" hidden="1">#REF!</definedName>
    <definedName name="Analyst" localSheetId="15" hidden="1">#REF!</definedName>
    <definedName name="Analyst" hidden="1">#REF!</definedName>
    <definedName name="anscount" hidden="1">10</definedName>
    <definedName name="ant" localSheetId="0">[3]Resumen!$G$47</definedName>
    <definedName name="ant">[4]Resumen!$G$47</definedName>
    <definedName name="APac.c2002" localSheetId="11">#REF!</definedName>
    <definedName name="APac.c2002" localSheetId="15">#REF!</definedName>
    <definedName name="APac.c2002">#REF!</definedName>
    <definedName name="APac.c2003" localSheetId="11">#REF!</definedName>
    <definedName name="APac.c2003" localSheetId="15">#REF!</definedName>
    <definedName name="APac.c2003">#REF!</definedName>
    <definedName name="APac.p" localSheetId="11">#REF!</definedName>
    <definedName name="APac.p" localSheetId="15">#REF!</definedName>
    <definedName name="APac.p">#REF!</definedName>
    <definedName name="ARAUCA" localSheetId="11">[5]PRESUPUESTO!#REF!</definedName>
    <definedName name="ARAUCA" localSheetId="15">[5]PRESUPUESTO!#REF!</definedName>
    <definedName name="ARAUCA">[5]PRESUPUESTO!#REF!</definedName>
    <definedName name="_xlnm.Print_Area" localSheetId="3">'1.1'!$A$1:$G$31</definedName>
    <definedName name="_xlnm.Print_Area" localSheetId="4">'2.1'!$A$1:$G$39</definedName>
    <definedName name="_xlnm.Print_Area" localSheetId="5">'2.2'!$A$1:$G$36</definedName>
    <definedName name="_xlnm.Print_Area" localSheetId="6">'2.3'!$A$1:$G$31</definedName>
    <definedName name="_xlnm.Print_Area" localSheetId="7">'2.4'!$A$1:$G$40</definedName>
    <definedName name="_xlnm.Print_Area" localSheetId="8">'2.5'!$A$1:$G$54</definedName>
    <definedName name="_xlnm.Print_Area" localSheetId="9">'2.6'!$A$1:$G$31</definedName>
    <definedName name="_xlnm.Print_Area" localSheetId="10">'2.7'!$A$1:$G$34</definedName>
    <definedName name="_xlnm.Print_Area" localSheetId="11">'2.8'!$A$1:$G$32</definedName>
    <definedName name="_xlnm.Print_Area" localSheetId="12">'3.1'!$A$1:$G$41</definedName>
    <definedName name="_xlnm.Print_Area" localSheetId="13">'3.2'!$A$1:$G$37</definedName>
    <definedName name="_xlnm.Print_Area" localSheetId="14">'4.1'!$A$1:$G$37</definedName>
    <definedName name="_xlnm.Print_Area" localSheetId="15">'5.1'!$A$1:$G$45</definedName>
    <definedName name="_xlnm.Print_Area" localSheetId="1">FIDUCIA!$A$1:$F$9</definedName>
    <definedName name="_xlnm.Print_Area" localSheetId="0">GERENCIA!$A$1:$H$40</definedName>
    <definedName name="_xlnm.Print_Area" localSheetId="2">'PRESUPUESTO  SISFV'!$A$1:$K$38</definedName>
    <definedName name="arg" localSheetId="11" hidden="1">#REF!</definedName>
    <definedName name="arg" localSheetId="15" hidden="1">#REF!</definedName>
    <definedName name="arg" localSheetId="0" hidden="1">#REF!</definedName>
    <definedName name="arg" hidden="1">#REF!</definedName>
    <definedName name="at" localSheetId="0">'[3]Mano de Obra'!$B$2</definedName>
    <definedName name="at">'[4]Mano de Obra'!$B$2</definedName>
    <definedName name="AVal.c2002" localSheetId="11">#REF!</definedName>
    <definedName name="AVal.c2002" localSheetId="15">#REF!</definedName>
    <definedName name="AVal.c2002">#REF!</definedName>
    <definedName name="AVal.c2003" localSheetId="11">#REF!</definedName>
    <definedName name="AVal.c2003" localSheetId="15">#REF!</definedName>
    <definedName name="AVal.c2003">#REF!</definedName>
    <definedName name="AVal.p" localSheetId="11">#REF!</definedName>
    <definedName name="AVal.p" localSheetId="15">#REF!</definedName>
    <definedName name="AVal.p">#REF!</definedName>
    <definedName name="AVsc" localSheetId="11">#REF!</definedName>
    <definedName name="AVsc" localSheetId="15">#REF!</definedName>
    <definedName name="AVsc">#REF!</definedName>
    <definedName name="beneficios">[1]Listado!$AH$2:$AH$3</definedName>
    <definedName name="BS_Data_Col" localSheetId="11" hidden="1">#REF!</definedName>
    <definedName name="BS_Data_Col" localSheetId="15" hidden="1">#REF!</definedName>
    <definedName name="BS_Data_Col" localSheetId="0" hidden="1">#REF!</definedName>
    <definedName name="BS_Data_Col" hidden="1">#REF!</definedName>
    <definedName name="BSpb" localSheetId="11" hidden="1">#REF!</definedName>
    <definedName name="BSpb" localSheetId="15" hidden="1">#REF!</definedName>
    <definedName name="BSpb" localSheetId="0" hidden="1">#REF!</definedName>
    <definedName name="BSpb" hidden="1">#REF!</definedName>
    <definedName name="CALDAS" localSheetId="11">#REF!</definedName>
    <definedName name="CALDAS" localSheetId="15">#REF!</definedName>
    <definedName name="CALDAS">#REF!</definedName>
    <definedName name="cap" localSheetId="0">'[3]Capacitación Técnica'!$H$28</definedName>
    <definedName name="cap">'[4]Capacitación Técnica'!$H$28</definedName>
    <definedName name="Capitalpb" localSheetId="11" hidden="1">#REF!</definedName>
    <definedName name="Capitalpb" localSheetId="15" hidden="1">#REF!</definedName>
    <definedName name="Capitalpb" localSheetId="0" hidden="1">#REF!</definedName>
    <definedName name="Capitalpb" hidden="1">#REF!</definedName>
    <definedName name="CapitalStructure" localSheetId="11" hidden="1">#REF!</definedName>
    <definedName name="CapitalStructure" localSheetId="15" hidden="1">#REF!</definedName>
    <definedName name="CapitalStructure" localSheetId="0" hidden="1">#REF!</definedName>
    <definedName name="CapitalStructure" hidden="1">#REF!</definedName>
    <definedName name="CAQUETÁ" localSheetId="11">[5]PRESUPUESTO!#REF!</definedName>
    <definedName name="CAQUETÁ" localSheetId="15">[5]PRESUPUESTO!#REF!</definedName>
    <definedName name="CAQUETÁ">[5]PRESUPUESTO!#REF!</definedName>
    <definedName name="Cashpb" localSheetId="11" hidden="1">#REF!</definedName>
    <definedName name="Cashpb" localSheetId="15" hidden="1">#REF!</definedName>
    <definedName name="Cashpb" localSheetId="0" hidden="1">#REF!</definedName>
    <definedName name="Cashpb" hidden="1">#REF!</definedName>
    <definedName name="centr">[2]Listado!$D$18:$D$23</definedName>
    <definedName name="centro">[1]Listado!$D$18:$D$23</definedName>
    <definedName name="Change_in_Cash" localSheetId="11" hidden="1">#REF!</definedName>
    <definedName name="Change_in_Cash" localSheetId="15" hidden="1">#REF!</definedName>
    <definedName name="Change_in_Cash" localSheetId="0" hidden="1">#REF!</definedName>
    <definedName name="Change_in_Cash" hidden="1">#REF!</definedName>
    <definedName name="Check_to_Cash" localSheetId="11" hidden="1">#REF!</definedName>
    <definedName name="Check_to_Cash" localSheetId="15" hidden="1">#REF!</definedName>
    <definedName name="Check_to_Cash" localSheetId="0" hidden="1">#REF!</definedName>
    <definedName name="Check_to_Cash" hidden="1">#REF!</definedName>
    <definedName name="ciencia">'[6]Indicadores de Ciencia'!$B$2:$B$27</definedName>
    <definedName name="CMAacDef" localSheetId="11">#REF!</definedName>
    <definedName name="CMAacDef" localSheetId="15">#REF!</definedName>
    <definedName name="CMAacDef">#REF!</definedName>
    <definedName name="CMAalDef" localSheetId="11">#REF!</definedName>
    <definedName name="CMAalDef" localSheetId="15">#REF!</definedName>
    <definedName name="CMAalDef">#REF!</definedName>
    <definedName name="CMIacDef" localSheetId="11">#REF!</definedName>
    <definedName name="CMIacDef" localSheetId="15">#REF!</definedName>
    <definedName name="CMIacDef">#REF!</definedName>
    <definedName name="CMIalDef" localSheetId="11">#REF!</definedName>
    <definedName name="CMIalDef" localSheetId="15">#REF!</definedName>
    <definedName name="CMIalDef">#REF!</definedName>
    <definedName name="CMOacDef" localSheetId="11">#REF!</definedName>
    <definedName name="CMOacDef" localSheetId="15">#REF!</definedName>
    <definedName name="CMOacDef">#REF!</definedName>
    <definedName name="CMOalDef" localSheetId="11">#REF!</definedName>
    <definedName name="CMOalDef" localSheetId="15">#REF!</definedName>
    <definedName name="CMOalDef">#REF!</definedName>
    <definedName name="CMTacDef" localSheetId="11">#REF!</definedName>
    <definedName name="CMTacDef" localSheetId="15">#REF!</definedName>
    <definedName name="CMTacDef">#REF!</definedName>
    <definedName name="CMTalDef" localSheetId="11">#REF!</definedName>
    <definedName name="CMTalDef" localSheetId="15">#REF!</definedName>
    <definedName name="CMTalDef">#REF!</definedName>
    <definedName name="componentes">[1]Listado!$U$2:$U$9</definedName>
    <definedName name="conceptos">[1]Listado!$AG$2:$AG$4</definedName>
    <definedName name="cua" localSheetId="0">[3]Resumen!$G$57</definedName>
    <definedName name="cua">[4]Resumen!$G$57</definedName>
    <definedName name="cumplimiento">[7]Viabilidad!$H$2:$H$4</definedName>
    <definedName name="czz" localSheetId="11" hidden="1">#REF!</definedName>
    <definedName name="czz" localSheetId="15" hidden="1">#REF!</definedName>
    <definedName name="czz" localSheetId="0" hidden="1">#REF!</definedName>
    <definedName name="czz" hidden="1">#REF!</definedName>
    <definedName name="DADADAD" localSheetId="0" hidden="1">{#N/A,#N/A,TRUE,"CODIGO DEPENDENCIA"}</definedName>
    <definedName name="DADADAD" hidden="1">{#N/A,#N/A,TRUE,"CODIGO DEPENDENCIA"}</definedName>
    <definedName name="Dealpb" localSheetId="11" hidden="1">#REF!</definedName>
    <definedName name="Dealpb" localSheetId="15" hidden="1">#REF!</definedName>
    <definedName name="Dealpb" hidden="1">#REF!</definedName>
    <definedName name="decision">[7]Viabilidad!$I$2:$I$3</definedName>
    <definedName name="DEPARTAMENTO" localSheetId="11">#REF!</definedName>
    <definedName name="DEPARTAMENTO" localSheetId="15">#REF!</definedName>
    <definedName name="DEPARTAMENTO">#REF!</definedName>
    <definedName name="DepreciationPB" localSheetId="11" hidden="1">#REF!</definedName>
    <definedName name="DepreciationPB" localSheetId="15" hidden="1">#REF!</definedName>
    <definedName name="DepreciationPB" localSheetId="0" hidden="1">#REF!</definedName>
    <definedName name="DepreciationPB" hidden="1">#REF!</definedName>
    <definedName name="desc_rps">[8]des_rps!$A$1:$A$364</definedName>
    <definedName name="dl" localSheetId="0">'[3]Mano de Obra'!$B$96</definedName>
    <definedName name="dl">'[4]Mano de Obra'!$B$90</definedName>
    <definedName name="DZ.Main" localSheetId="11" hidden="1">#REF!</definedName>
    <definedName name="DZ.Main" localSheetId="15" hidden="1">#REF!</definedName>
    <definedName name="DZ.Main" localSheetId="0" hidden="1">#REF!</definedName>
    <definedName name="DZ.Main" hidden="1">#REF!</definedName>
    <definedName name="eficiencia">'[9]Indicadores de Eficiencia'!$B$2</definedName>
    <definedName name="empleo">'[6]Indicadores de Empleo'!$B$2:$B$15</definedName>
    <definedName name="ent_financiadoras">'[1]Entidades Financiadoras'!$A$1:$A$1414</definedName>
    <definedName name="estado">[7]Inicio!$V$3:$V$4</definedName>
    <definedName name="Estado1">'[10]EV-28'!$I$1:$I$2</definedName>
    <definedName name="etapas_proyecto">'[10]EV-28'!$J$1:$J$3</definedName>
    <definedName name="ev.Calculation" hidden="1">-4135</definedName>
    <definedName name="ev.Initialized" hidden="1">FALSE</definedName>
    <definedName name="Excel_BuiltIn_Print_Titles_3" localSheetId="11">'[11]COSTOS OFICINA'!#REF!</definedName>
    <definedName name="Excel_BuiltIn_Print_Titles_3" localSheetId="15">'[11]COSTOS OFICINA'!#REF!</definedName>
    <definedName name="Excel_BuiltIn_Print_Titles_3">'[11]COSTOS OFICINA'!#REF!</definedName>
    <definedName name="Excel_BuiltIn_Print_Titles_4" localSheetId="11">'[11]COSTOS CAMPAMENTO'!#REF!</definedName>
    <definedName name="Excel_BuiltIn_Print_Titles_4" localSheetId="15">'[11]COSTOS CAMPAMENTO'!#REF!</definedName>
    <definedName name="Excel_BuiltIn_Print_Titles_4">'[11]COSTOS CAMPAMENTO'!#REF!</definedName>
    <definedName name="Executivepb" localSheetId="11" hidden="1">#REF!</definedName>
    <definedName name="Executivepb" localSheetId="15" hidden="1">#REF!</definedName>
    <definedName name="Executivepb" localSheetId="0" hidden="1">#REF!</definedName>
    <definedName name="Executivepb" hidden="1">#REF!</definedName>
    <definedName name="Factpb" localSheetId="11" hidden="1">#REF!</definedName>
    <definedName name="Factpb" localSheetId="15" hidden="1">#REF!</definedName>
    <definedName name="Factpb" localSheetId="0" hidden="1">#REF!</definedName>
    <definedName name="Factpb" hidden="1">#REF!</definedName>
    <definedName name="Factpb2" localSheetId="11" hidden="1">#REF!</definedName>
    <definedName name="Factpb2" localSheetId="15" hidden="1">#REF!</definedName>
    <definedName name="Factpb2" localSheetId="0" hidden="1">#REF!</definedName>
    <definedName name="Factpb2" hidden="1">#REF!</definedName>
    <definedName name="Financialpb" localSheetId="11" hidden="1">#REF!</definedName>
    <definedName name="Financialpb" localSheetId="15" hidden="1">#REF!</definedName>
    <definedName name="Financialpb" localSheetId="0" hidden="1">#REF!</definedName>
    <definedName name="Financialpb" hidden="1">#REF!</definedName>
    <definedName name="Financialpb2" localSheetId="11" hidden="1">#REF!</definedName>
    <definedName name="Financialpb2" localSheetId="15" hidden="1">#REF!</definedName>
    <definedName name="Financialpb2" localSheetId="0" hidden="1">#REF!</definedName>
    <definedName name="Financialpb2" hidden="1">#REF!</definedName>
    <definedName name="fma" localSheetId="0">'[3]Factor Multiplicador'!$L$41</definedName>
    <definedName name="fma">'[4]Factor Multiplicador'!$L$41</definedName>
    <definedName name="fmb" localSheetId="0">'[3]Factor Multiplicador'!$Z$41</definedName>
    <definedName name="fmb">'[4]Factor Multiplicador'!$Z$41</definedName>
    <definedName name="fmc" localSheetId="0">'[3]Factor Multiplicador'!$L$86</definedName>
    <definedName name="fmc">'[4]Factor Multiplicador'!$L$86</definedName>
    <definedName name="fpa" localSheetId="0">'[3]Factor Prestacional'!$L$31</definedName>
    <definedName name="fpa">'[4]Factor Prestacional'!$L$31</definedName>
    <definedName name="fpb" localSheetId="0">'[3]Factor Prestacional'!$Z$31</definedName>
    <definedName name="fpb">'[4]Factor Prestacional'!$Z$31</definedName>
    <definedName name="GAdministrativos" localSheetId="11">#REF!</definedName>
    <definedName name="GAdministrativos" localSheetId="15">#REF!</definedName>
    <definedName name="GAdministrativos">#REF!</definedName>
    <definedName name="GAdministrativosAl" localSheetId="11">#REF!</definedName>
    <definedName name="GAdministrativosAl" localSheetId="15">#REF!</definedName>
    <definedName name="GAdministrativosAl">#REF!</definedName>
    <definedName name="gestion">'[6]Indicadores Gestión'!$B$2:$B$403</definedName>
    <definedName name="GOpmasInversionAc" localSheetId="11">#REF!</definedName>
    <definedName name="GOpmasInversionAc" localSheetId="15">#REF!</definedName>
    <definedName name="GOpmasInversionAc">#REF!</definedName>
    <definedName name="GOpmasInversionAl" localSheetId="11">#REF!</definedName>
    <definedName name="GOpmasInversionAl" localSheetId="15">#REF!</definedName>
    <definedName name="GOpmasInversionAl">#REF!</definedName>
    <definedName name="GUAINÍA" localSheetId="11">[5]PRESUPUESTO!#REF!</definedName>
    <definedName name="GUAINÍA" localSheetId="15">[5]PRESUPUESTO!#REF!</definedName>
    <definedName name="GUAINÍA">[5]PRESUPUESTO!#REF!</definedName>
    <definedName name="GUAVIARE" localSheetId="11">[5]PRESUPUESTO!#REF!</definedName>
    <definedName name="GUAVIARE" localSheetId="15">[5]PRESUPUESTO!#REF!</definedName>
    <definedName name="GUAVIARE">[5]PRESUPUESTO!#REF!</definedName>
    <definedName name="guias">[10]Guias_Sectoriales!$A$1:$A$12</definedName>
    <definedName name="HisYear_0" localSheetId="11" hidden="1">#REF!</definedName>
    <definedName name="HisYear_0" localSheetId="15" hidden="1">#REF!</definedName>
    <definedName name="HisYear_0" localSheetId="0" hidden="1">#REF!</definedName>
    <definedName name="HisYear_0" hidden="1">#REF!</definedName>
    <definedName name="HisYear_1" localSheetId="11" hidden="1">#REF!</definedName>
    <definedName name="HisYear_1" localSheetId="15" hidden="1">#REF!</definedName>
    <definedName name="HisYear_1" localSheetId="0" hidden="1">#REF!</definedName>
    <definedName name="HisYear_1" hidden="1">#REF!</definedName>
    <definedName name="HisYear_2" localSheetId="11" hidden="1">#REF!</definedName>
    <definedName name="HisYear_2" localSheetId="15" hidden="1">#REF!</definedName>
    <definedName name="HisYear_2" localSheetId="0" hidden="1">#REF!</definedName>
    <definedName name="HisYear_2" hidden="1">#REF!</definedName>
    <definedName name="HisYear_3" localSheetId="11" hidden="1">#REF!</definedName>
    <definedName name="HisYear_3" localSheetId="15" hidden="1">#REF!</definedName>
    <definedName name="HisYear_3" localSheetId="0" hidden="1">#REF!</definedName>
    <definedName name="HisYear_3" hidden="1">#REF!</definedName>
    <definedName name="hn.ConvertZero1" localSheetId="11" hidden="1">#REF!,#REF!,#REF!,#REF!,#REF!,#REF!,#REF!,#REF!,#REF!,#REF!</definedName>
    <definedName name="hn.ConvertZero1" localSheetId="15" hidden="1">#REF!,#REF!,#REF!,#REF!,#REF!,#REF!,#REF!,#REF!,#REF!,#REF!</definedName>
    <definedName name="hn.ConvertZero1" localSheetId="0" hidden="1">#REF!,#REF!,#REF!,#REF!,#REF!,#REF!,#REF!,#REF!,#REF!,#REF!</definedName>
    <definedName name="hn.ConvertZero1" hidden="1">#REF!,#REF!,#REF!,#REF!,#REF!,#REF!,#REF!,#REF!,#REF!,#REF!</definedName>
    <definedName name="hn.ConvertZero2" localSheetId="11" hidden="1">#REF!,#REF!,#REF!,#REF!,#REF!,#REF!,#REF!,#REF!</definedName>
    <definedName name="hn.ConvertZero2" localSheetId="15" hidden="1">#REF!,#REF!,#REF!,#REF!,#REF!,#REF!,#REF!,#REF!</definedName>
    <definedName name="hn.ConvertZero2" localSheetId="0" hidden="1">#REF!,#REF!,#REF!,#REF!,#REF!,#REF!,#REF!,#REF!</definedName>
    <definedName name="hn.ConvertZero2" hidden="1">#REF!,#REF!,#REF!,#REF!,#REF!,#REF!,#REF!,#REF!</definedName>
    <definedName name="hn.ConvertZero3" localSheetId="11" hidden="1">#REF!,#REF!,#REF!,#REF!,#REF!</definedName>
    <definedName name="hn.ConvertZero3" localSheetId="15" hidden="1">#REF!,#REF!,#REF!,#REF!,#REF!</definedName>
    <definedName name="hn.ConvertZero3" localSheetId="0" hidden="1">#REF!,#REF!,#REF!,#REF!,#REF!</definedName>
    <definedName name="hn.ConvertZero3" hidden="1">#REF!,#REF!,#REF!,#REF!,#REF!</definedName>
    <definedName name="hn.ConvertZero4" localSheetId="11" hidden="1">#REF!,#REF!,#REF!,#REF!,#REF!,#REF!,#REF!,#REF!</definedName>
    <definedName name="hn.ConvertZero4" localSheetId="15" hidden="1">#REF!,#REF!,#REF!,#REF!,#REF!,#REF!,#REF!,#REF!</definedName>
    <definedName name="hn.ConvertZero4" localSheetId="0" hidden="1">#REF!,#REF!,#REF!,#REF!,#REF!,#REF!,#REF!,#REF!</definedName>
    <definedName name="hn.ConvertZero4" hidden="1">#REF!,#REF!,#REF!,#REF!,#REF!,#REF!,#REF!,#REF!</definedName>
    <definedName name="hn.ConvertZeroUnhide1" localSheetId="11" hidden="1">#REF!,#REF!,#REF!</definedName>
    <definedName name="hn.ConvertZeroUnhide1" localSheetId="15" hidden="1">#REF!,#REF!,#REF!</definedName>
    <definedName name="hn.ConvertZeroUnhide1" localSheetId="0" hidden="1">#REF!,#REF!,#REF!</definedName>
    <definedName name="hn.ConvertZeroUnhide1" hidden="1">#REF!,#REF!,#REF!</definedName>
    <definedName name="hn.Delete015" localSheetId="11" hidden="1">#REF!,#REF!,#REF!,#REF!</definedName>
    <definedName name="hn.Delete015" localSheetId="15" hidden="1">#REF!,#REF!,#REF!,#REF!</definedName>
    <definedName name="hn.Delete015" localSheetId="0" hidden="1">#REF!,#REF!,#REF!,#REF!</definedName>
    <definedName name="hn.Delete015" hidden="1">#REF!,#REF!,#REF!,#REF!</definedName>
    <definedName name="hn.DZ_MultByFXRates" localSheetId="11" hidden="1">#REF!,#REF!,#REF!,#REF!</definedName>
    <definedName name="hn.DZ_MultByFXRates" localSheetId="15" hidden="1">#REF!,#REF!,#REF!,#REF!</definedName>
    <definedName name="hn.DZ_MultByFXRates" localSheetId="0" hidden="1">#REF!,#REF!,#REF!,#REF!</definedName>
    <definedName name="hn.DZ_MultByFXRates" hidden="1">#REF!,#REF!,#REF!,#REF!</definedName>
    <definedName name="hn.ExtDb" hidden="1">FALSE</definedName>
    <definedName name="hn.LTM_MultByFXRates" localSheetId="11" hidden="1">#REF!,#REF!,#REF!,#REF!,#REF!,#REF!,#REF!</definedName>
    <definedName name="hn.LTM_MultByFXRates" localSheetId="15" hidden="1">#REF!,#REF!,#REF!,#REF!,#REF!,#REF!,#REF!</definedName>
    <definedName name="hn.LTM_MultByFXRates" localSheetId="0" hidden="1">#REF!,#REF!,#REF!,#REF!,#REF!,#REF!,#REF!</definedName>
    <definedName name="hn.LTM_MultByFXRates" hidden="1">#REF!,#REF!,#REF!,#REF!,#REF!,#REF!,#REF!</definedName>
    <definedName name="hn.ModelType" hidden="1">"DEAL"</definedName>
    <definedName name="hn.ModelVersion" hidden="1">1</definedName>
    <definedName name="hn.MultbyFXRates" localSheetId="11" hidden="1">#REF!,#REF!,#REF!,#REF!,#REF!,#REF!,#REF!</definedName>
    <definedName name="hn.MultbyFXRates" localSheetId="15" hidden="1">#REF!,#REF!,#REF!,#REF!,#REF!,#REF!,#REF!</definedName>
    <definedName name="hn.MultbyFXRates" localSheetId="0" hidden="1">#REF!,#REF!,#REF!,#REF!,#REF!,#REF!,#REF!</definedName>
    <definedName name="hn.MultbyFXRates" hidden="1">#REF!,#REF!,#REF!,#REF!,#REF!,#REF!,#REF!</definedName>
    <definedName name="hn.MultByFXRates1" localSheetId="11" hidden="1">#REF!,#REF!,#REF!,#REF!,#REF!</definedName>
    <definedName name="hn.MultByFXRates1" localSheetId="15" hidden="1">#REF!,#REF!,#REF!,#REF!,#REF!</definedName>
    <definedName name="hn.MultByFXRates1" localSheetId="0" hidden="1">#REF!,#REF!,#REF!,#REF!,#REF!</definedName>
    <definedName name="hn.MultByFXRates1" hidden="1">#REF!,#REF!,#REF!,#REF!,#REF!</definedName>
    <definedName name="hn.MultByFXRates2" localSheetId="11" hidden="1">#REF!,#REF!,#REF!,#REF!,#REF!</definedName>
    <definedName name="hn.MultByFXRates2" localSheetId="15" hidden="1">#REF!,#REF!,#REF!,#REF!,#REF!</definedName>
    <definedName name="hn.MultByFXRates2" localSheetId="0" hidden="1">#REF!,#REF!,#REF!,#REF!,#REF!</definedName>
    <definedName name="hn.MultByFXRates2" hidden="1">#REF!,#REF!,#REF!,#REF!,#REF!</definedName>
    <definedName name="hn.MultByFXRates3" localSheetId="11" hidden="1">#REF!,#REF!,#REF!,#REF!,#REF!</definedName>
    <definedName name="hn.MultByFXRates3" localSheetId="15" hidden="1">#REF!,#REF!,#REF!,#REF!,#REF!</definedName>
    <definedName name="hn.MultByFXRates3" localSheetId="0" hidden="1">#REF!,#REF!,#REF!,#REF!,#REF!</definedName>
    <definedName name="hn.MultByFXRates3" hidden="1">#REF!,#REF!,#REF!,#REF!,#REF!</definedName>
    <definedName name="hn.MultbyFxrates4" localSheetId="11" hidden="1">#REF!,#REF!,#REF!,#REF!,#REF!,#REF!,#REF!</definedName>
    <definedName name="hn.MultbyFxrates4" localSheetId="15" hidden="1">#REF!,#REF!,#REF!,#REF!,#REF!,#REF!,#REF!</definedName>
    <definedName name="hn.MultbyFxrates4" localSheetId="0" hidden="1">#REF!,#REF!,#REF!,#REF!,#REF!,#REF!,#REF!</definedName>
    <definedName name="hn.MultbyFxrates4" hidden="1">#REF!,#REF!,#REF!,#REF!,#REF!,#REF!,#REF!</definedName>
    <definedName name="hn.multbyfxrates5" localSheetId="11" hidden="1">#REF!,#REF!,#REF!,#REF!,#REF!</definedName>
    <definedName name="hn.multbyfxrates5" localSheetId="15" hidden="1">#REF!,#REF!,#REF!,#REF!,#REF!</definedName>
    <definedName name="hn.multbyfxrates5" localSheetId="0" hidden="1">#REF!,#REF!,#REF!,#REF!,#REF!</definedName>
    <definedName name="hn.multbyfxrates5" hidden="1">#REF!,#REF!,#REF!,#REF!,#REF!</definedName>
    <definedName name="hn.multbyfxrates6" localSheetId="11" hidden="1">#REF!,#REF!,#REF!,#REF!,#REF!</definedName>
    <definedName name="hn.multbyfxrates6" localSheetId="15" hidden="1">#REF!,#REF!,#REF!,#REF!,#REF!</definedName>
    <definedName name="hn.multbyfxrates6" localSheetId="0" hidden="1">#REF!,#REF!,#REF!,#REF!,#REF!</definedName>
    <definedName name="hn.multbyfxrates6" hidden="1">#REF!,#REF!,#REF!,#REF!,#REF!</definedName>
    <definedName name="hn.multbyfxrates7" localSheetId="11" hidden="1">#REF!,#REF!,#REF!,#REF!,#REF!</definedName>
    <definedName name="hn.multbyfxrates7" localSheetId="15" hidden="1">#REF!,#REF!,#REF!,#REF!,#REF!</definedName>
    <definedName name="hn.multbyfxrates7" localSheetId="0" hidden="1">#REF!,#REF!,#REF!,#REF!,#REF!</definedName>
    <definedName name="hn.multbyfxrates7" hidden="1">#REF!,#REF!,#REF!,#REF!,#REF!</definedName>
    <definedName name="hn.MultByFXRatesBot1" localSheetId="11" hidden="1">#REF!,#REF!,#REF!,#REF!,#REF!,#REF!,#REF!,#REF!,#REF!,#REF!,#REF!,#REF!</definedName>
    <definedName name="hn.MultByFXRatesBot1" localSheetId="15" hidden="1">#REF!,#REF!,#REF!,#REF!,#REF!,#REF!,#REF!,#REF!,#REF!,#REF!,#REF!,#REF!</definedName>
    <definedName name="hn.MultByFXRatesBot1" localSheetId="0" hidden="1">#REF!,#REF!,#REF!,#REF!,#REF!,#REF!,#REF!,#REF!,#REF!,#REF!,#REF!,#REF!</definedName>
    <definedName name="hn.MultByFXRatesBot1" hidden="1">#REF!,#REF!,#REF!,#REF!,#REF!,#REF!,#REF!,#REF!,#REF!,#REF!,#REF!,#REF!</definedName>
    <definedName name="hn.MultByFXRatesBot2" localSheetId="11" hidden="1">#REF!,#REF!,#REF!,#REF!,#REF!,#REF!,#REF!,#REF!,#REF!,#REF!,#REF!,#REF!</definedName>
    <definedName name="hn.MultByFXRatesBot2" localSheetId="15" hidden="1">#REF!,#REF!,#REF!,#REF!,#REF!,#REF!,#REF!,#REF!,#REF!,#REF!,#REF!,#REF!</definedName>
    <definedName name="hn.MultByFXRatesBot2" localSheetId="0" hidden="1">#REF!,#REF!,#REF!,#REF!,#REF!,#REF!,#REF!,#REF!,#REF!,#REF!,#REF!,#REF!</definedName>
    <definedName name="hn.MultByFXRatesBot2" hidden="1">#REF!,#REF!,#REF!,#REF!,#REF!,#REF!,#REF!,#REF!,#REF!,#REF!,#REF!,#REF!</definedName>
    <definedName name="hn.MultByFXRatesBot3" localSheetId="11" hidden="1">#REF!,#REF!,#REF!,#REF!,#REF!,#REF!,#REF!,#REF!,#REF!,#REF!,#REF!,#REF!</definedName>
    <definedName name="hn.MultByFXRatesBot3" localSheetId="15" hidden="1">#REF!,#REF!,#REF!,#REF!,#REF!,#REF!,#REF!,#REF!,#REF!,#REF!,#REF!,#REF!</definedName>
    <definedName name="hn.MultByFXRatesBot3" localSheetId="0" hidden="1">#REF!,#REF!,#REF!,#REF!,#REF!,#REF!,#REF!,#REF!,#REF!,#REF!,#REF!,#REF!</definedName>
    <definedName name="hn.MultByFXRatesBot3" hidden="1">#REF!,#REF!,#REF!,#REF!,#REF!,#REF!,#REF!,#REF!,#REF!,#REF!,#REF!,#REF!</definedName>
    <definedName name="hn.MultByFXRatesBot4" localSheetId="11" hidden="1">#REF!,#REF!,#REF!,#REF!,#REF!,#REF!,#REF!,#REF!,#REF!,#REF!,#REF!,#REF!,#REF!</definedName>
    <definedName name="hn.MultByFXRatesBot4" localSheetId="15" hidden="1">#REF!,#REF!,#REF!,#REF!,#REF!,#REF!,#REF!,#REF!,#REF!,#REF!,#REF!,#REF!,#REF!</definedName>
    <definedName name="hn.MultByFXRatesBot4" localSheetId="0" hidden="1">#REF!,#REF!,#REF!,#REF!,#REF!,#REF!,#REF!,#REF!,#REF!,#REF!,#REF!,#REF!,#REF!</definedName>
    <definedName name="hn.MultByFXRatesBot4" hidden="1">#REF!,#REF!,#REF!,#REF!,#REF!,#REF!,#REF!,#REF!,#REF!,#REF!,#REF!,#REF!,#REF!</definedName>
    <definedName name="hn.MultByFXRatesBot5" localSheetId="11" hidden="1">#REF!,#REF!,#REF!,#REF!,#REF!,#REF!,#REF!,#REF!,#REF!,#REF!,#REF!</definedName>
    <definedName name="hn.MultByFXRatesBot5" localSheetId="15" hidden="1">#REF!,#REF!,#REF!,#REF!,#REF!,#REF!,#REF!,#REF!,#REF!,#REF!,#REF!</definedName>
    <definedName name="hn.MultByFXRatesBot5" localSheetId="0" hidden="1">#REF!,#REF!,#REF!,#REF!,#REF!,#REF!,#REF!,#REF!,#REF!,#REF!,#REF!</definedName>
    <definedName name="hn.MultByFXRatesBot5" hidden="1">#REF!,#REF!,#REF!,#REF!,#REF!,#REF!,#REF!,#REF!,#REF!,#REF!,#REF!</definedName>
    <definedName name="hn.MultByFXRatesBot6" localSheetId="11" hidden="1">#REF!,#REF!,#REF!,#REF!,#REF!,#REF!,#REF!,#REF!,#REF!,#REF!,#REF!</definedName>
    <definedName name="hn.MultByFXRatesBot6" localSheetId="15" hidden="1">#REF!,#REF!,#REF!,#REF!,#REF!,#REF!,#REF!,#REF!,#REF!,#REF!,#REF!</definedName>
    <definedName name="hn.MultByFXRatesBot6" localSheetId="0" hidden="1">#REF!,#REF!,#REF!,#REF!,#REF!,#REF!,#REF!,#REF!,#REF!,#REF!,#REF!</definedName>
    <definedName name="hn.MultByFXRatesBot6" hidden="1">#REF!,#REF!,#REF!,#REF!,#REF!,#REF!,#REF!,#REF!,#REF!,#REF!,#REF!</definedName>
    <definedName name="hn.MultByFXRatesBot7" localSheetId="11" hidden="1">#REF!,#REF!,#REF!,#REF!,#REF!,#REF!,#REF!,#REF!,#REF!,#REF!,#REF!</definedName>
    <definedName name="hn.MultByFXRatesBot7" localSheetId="15" hidden="1">#REF!,#REF!,#REF!,#REF!,#REF!,#REF!,#REF!,#REF!,#REF!,#REF!,#REF!</definedName>
    <definedName name="hn.MultByFXRatesBot7" localSheetId="0" hidden="1">#REF!,#REF!,#REF!,#REF!,#REF!,#REF!,#REF!,#REF!,#REF!,#REF!,#REF!</definedName>
    <definedName name="hn.MultByFXRatesBot7" hidden="1">#REF!,#REF!,#REF!,#REF!,#REF!,#REF!,#REF!,#REF!,#REF!,#REF!,#REF!</definedName>
    <definedName name="hn.MultByFXRatesTop1" localSheetId="11" hidden="1">#REF!,#REF!,#REF!,#REF!,#REF!,#REF!,#REF!,#REF!,#REF!,#REF!,#REF!,#REF!</definedName>
    <definedName name="hn.MultByFXRatesTop1" localSheetId="15" hidden="1">#REF!,#REF!,#REF!,#REF!,#REF!,#REF!,#REF!,#REF!,#REF!,#REF!,#REF!,#REF!</definedName>
    <definedName name="hn.MultByFXRatesTop1" localSheetId="0" hidden="1">#REF!,#REF!,#REF!,#REF!,#REF!,#REF!,#REF!,#REF!,#REF!,#REF!,#REF!,#REF!</definedName>
    <definedName name="hn.MultByFXRatesTop1" hidden="1">#REF!,#REF!,#REF!,#REF!,#REF!,#REF!,#REF!,#REF!,#REF!,#REF!,#REF!,#REF!</definedName>
    <definedName name="hn.MultByFXRatesTop2" localSheetId="11" hidden="1">#REF!,#REF!,#REF!,#REF!,#REF!,#REF!,#REF!,#REF!,#REF!,#REF!,#REF!,#REF!,#REF!,#REF!,#REF!</definedName>
    <definedName name="hn.MultByFXRatesTop2" localSheetId="15" hidden="1">#REF!,#REF!,#REF!,#REF!,#REF!,#REF!,#REF!,#REF!,#REF!,#REF!,#REF!,#REF!,#REF!,#REF!,#REF!</definedName>
    <definedName name="hn.MultByFXRatesTop2" localSheetId="0" hidden="1">#REF!,#REF!,#REF!,#REF!,#REF!,#REF!,#REF!,#REF!,#REF!,#REF!,#REF!,#REF!,#REF!,#REF!,#REF!</definedName>
    <definedName name="hn.MultByFXRatesTop2" hidden="1">#REF!,#REF!,#REF!,#REF!,#REF!,#REF!,#REF!,#REF!,#REF!,#REF!,#REF!,#REF!,#REF!,#REF!,#REF!</definedName>
    <definedName name="hn.MultByFXRatesTop3" localSheetId="11" hidden="1">#REF!,#REF!,#REF!,#REF!,#REF!,#REF!,#REF!,#REF!,#REF!,#REF!,#REF!,#REF!,#REF!,#REF!,#REF!</definedName>
    <definedName name="hn.MultByFXRatesTop3" localSheetId="15" hidden="1">#REF!,#REF!,#REF!,#REF!,#REF!,#REF!,#REF!,#REF!,#REF!,#REF!,#REF!,#REF!,#REF!,#REF!,#REF!</definedName>
    <definedName name="hn.MultByFXRatesTop3" localSheetId="0" hidden="1">#REF!,#REF!,#REF!,#REF!,#REF!,#REF!,#REF!,#REF!,#REF!,#REF!,#REF!,#REF!,#REF!,#REF!,#REF!</definedName>
    <definedName name="hn.MultByFXRatesTop3" hidden="1">#REF!,#REF!,#REF!,#REF!,#REF!,#REF!,#REF!,#REF!,#REF!,#REF!,#REF!,#REF!,#REF!,#REF!,#REF!</definedName>
    <definedName name="hn.MultByFXRatesTop4" localSheetId="11" hidden="1">#REF!,#REF!,#REF!,#REF!,#REF!,#REF!,#REF!,#REF!,#REF!,#REF!,#REF!,#REF!,#REF!,#REF!,#REF!</definedName>
    <definedName name="hn.MultByFXRatesTop4" localSheetId="15" hidden="1">#REF!,#REF!,#REF!,#REF!,#REF!,#REF!,#REF!,#REF!,#REF!,#REF!,#REF!,#REF!,#REF!,#REF!,#REF!</definedName>
    <definedName name="hn.MultByFXRatesTop4" localSheetId="0" hidden="1">#REF!,#REF!,#REF!,#REF!,#REF!,#REF!,#REF!,#REF!,#REF!,#REF!,#REF!,#REF!,#REF!,#REF!,#REF!</definedName>
    <definedName name="hn.MultByFXRatesTop4" hidden="1">#REF!,#REF!,#REF!,#REF!,#REF!,#REF!,#REF!,#REF!,#REF!,#REF!,#REF!,#REF!,#REF!,#REF!,#REF!</definedName>
    <definedName name="hn.MultByFXRatesTop5" localSheetId="11" hidden="1">#REF!,#REF!,#REF!,#REF!,#REF!,#REF!,#REF!,#REF!,#REF!,#REF!,#REF!,#REF!</definedName>
    <definedName name="hn.MultByFXRatesTop5" localSheetId="15" hidden="1">#REF!,#REF!,#REF!,#REF!,#REF!,#REF!,#REF!,#REF!,#REF!,#REF!,#REF!,#REF!</definedName>
    <definedName name="hn.MultByFXRatesTop5" localSheetId="0" hidden="1">#REF!,#REF!,#REF!,#REF!,#REF!,#REF!,#REF!,#REF!,#REF!,#REF!,#REF!,#REF!</definedName>
    <definedName name="hn.MultByFXRatesTop5" hidden="1">#REF!,#REF!,#REF!,#REF!,#REF!,#REF!,#REF!,#REF!,#REF!,#REF!,#REF!,#REF!</definedName>
    <definedName name="hn.MultByFXRatesTop6" localSheetId="11" hidden="1">#REF!,#REF!,#REF!,#REF!,#REF!,#REF!,#REF!,#REF!,#REF!,#REF!,#REF!,#REF!,#REF!,#REF!,#REF!</definedName>
    <definedName name="hn.MultByFXRatesTop6" localSheetId="15" hidden="1">#REF!,#REF!,#REF!,#REF!,#REF!,#REF!,#REF!,#REF!,#REF!,#REF!,#REF!,#REF!,#REF!,#REF!,#REF!</definedName>
    <definedName name="hn.MultByFXRatesTop6" localSheetId="0" hidden="1">#REF!,#REF!,#REF!,#REF!,#REF!,#REF!,#REF!,#REF!,#REF!,#REF!,#REF!,#REF!,#REF!,#REF!,#REF!</definedName>
    <definedName name="hn.MultByFXRatesTop6" hidden="1">#REF!,#REF!,#REF!,#REF!,#REF!,#REF!,#REF!,#REF!,#REF!,#REF!,#REF!,#REF!,#REF!,#REF!,#REF!</definedName>
    <definedName name="hn.MultByFXRatesTop7" localSheetId="11" hidden="1">#REF!,#REF!,#REF!,#REF!,#REF!,#REF!,#REF!,#REF!,#REF!,#REF!,#REF!,#REF!,#REF!,#REF!,#REF!</definedName>
    <definedName name="hn.MultByFXRatesTop7" localSheetId="15" hidden="1">#REF!,#REF!,#REF!,#REF!,#REF!,#REF!,#REF!,#REF!,#REF!,#REF!,#REF!,#REF!,#REF!,#REF!,#REF!</definedName>
    <definedName name="hn.MultByFXRatesTop7" localSheetId="0" hidden="1">#REF!,#REF!,#REF!,#REF!,#REF!,#REF!,#REF!,#REF!,#REF!,#REF!,#REF!,#REF!,#REF!,#REF!,#REF!</definedName>
    <definedName name="hn.MultByFXRatesTop7" hidden="1">#REF!,#REF!,#REF!,#REF!,#REF!,#REF!,#REF!,#REF!,#REF!,#REF!,#REF!,#REF!,#REF!,#REF!,#REF!</definedName>
    <definedName name="hn.NoUpload" hidden="1">0</definedName>
    <definedName name="hn.YearLabel" localSheetId="11" hidden="1">#REF!</definedName>
    <definedName name="hn.YearLabel" localSheetId="15" hidden="1">#REF!</definedName>
    <definedName name="hn.YearLabel" localSheetId="0" hidden="1">#REF!</definedName>
    <definedName name="hn.YearLabel" hidden="1">#REF!</definedName>
    <definedName name="IANC" localSheetId="11">#REF!</definedName>
    <definedName name="IANC" localSheetId="15">#REF!</definedName>
    <definedName name="IANC">#REF!</definedName>
    <definedName name="imp" localSheetId="0">'[3]Análisis AIU'!$F$72</definedName>
    <definedName name="imp">'[4]Análisis AIU'!$F$72</definedName>
    <definedName name="impacto">'[6]Indicadores de Impacto'!$B$2:$B$1479</definedName>
    <definedName name="Incomepb" localSheetId="11" hidden="1">#REF!</definedName>
    <definedName name="Incomepb" localSheetId="15" hidden="1">#REF!</definedName>
    <definedName name="Incomepb" localSheetId="0" hidden="1">#REF!</definedName>
    <definedName name="Incomepb" hidden="1">#REF!</definedName>
    <definedName name="indicador">'[6]PR-04'!$T$1:$T$2</definedName>
    <definedName name="infl" localSheetId="11">#REF!</definedName>
    <definedName name="infl" localSheetId="15">#REF!</definedName>
    <definedName name="infl" localSheetId="0">#REF!</definedName>
    <definedName name="infl">#REF!</definedName>
    <definedName name="ins" localSheetId="0">[3]Resumen!$G$52</definedName>
    <definedName name="ins">[4]Resumen!$G$52</definedName>
    <definedName name="int" localSheetId="0">'[3]Presupuesto Interventoría'!$F$44</definedName>
    <definedName name="int">'[4]Presupuesto Interventoría'!$F$44</definedName>
    <definedName name="intensidad">[1]Listado!$AE$2:$AE$4</definedName>
    <definedName name="INTFIN" localSheetId="11">#REF!</definedName>
    <definedName name="INTFIN" localSheetId="15">#REF!</definedName>
    <definedName name="INTFIN">#REF!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LL_FEATURE" hidden="1">"c2197"</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PREMIUM" hidden="1">"c2195"</definedName>
    <definedName name="IQ_CONV_PRICE" hidden="1">"c2193"</definedName>
    <definedName name="IQ_CONV_RATE" hidden="1">"c2192"</definedName>
    <definedName name="IQ_CONV_SECURITY" hidden="1">"c2189"</definedName>
    <definedName name="IQ_CONV_SECURITY_ISSUER" hidden="1">"c2190"</definedName>
    <definedName name="IQ_CONV_SECURITY_PRICE" hidden="1">"c2194"</definedName>
    <definedName name="IQ_CONVEXITY" hidden="1">"c2182"</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INT" hidden="1">"c373"</definedName>
    <definedName name="IQ_EBITDA_MARGIN" hidden="1">"c372"</definedName>
    <definedName name="IQ_EBITDA_OVER_TOTAL_IE" hidden="1">"c1371"</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CURRENCY" hidden="1">"c2140"</definedName>
    <definedName name="IQ_EST_DATE" hidden="1">"c1634"</definedName>
    <definedName name="IQ_EST_EPS_DIFF" hidden="1">"c1864"</definedName>
    <definedName name="IQ_EST_EPS_GROWTH_1YR" hidden="1">"c1636"</definedName>
    <definedName name="IQ_EST_EPS_GROWTH_5YR" hidden="1">"c1655"</definedName>
    <definedName name="IQ_EST_EPS_GROWTH_Q_1YR" hidden="1">"c1641"</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FO" hidden="1">"c1574"</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ROSS_SPRD" hidden="1">"c2155"</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PARENT" hidden="1">"c2144"</definedName>
    <definedName name="IQ_LAND" hidden="1">"c645"</definedName>
    <definedName name="IQ_LAST_PMT_DATE" hidden="1">"c2188"</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ATURITY_DATE" hidden="1">"c2146"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UTI" hidden="1">"c1125"</definedName>
    <definedName name="IQ_REVENUE" hidden="1">"c1422"</definedName>
    <definedName name="IQ_REVISION_DATE_" hidden="1">38798.4609490741</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 hidden="1">"c2171"</definedName>
    <definedName name="IQ_SP_DATE" hidden="1">"c2172"</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TW" hidden="1">"c2166"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MPLOYEE_AVG" hidden="1">"c1225"</definedName>
    <definedName name="IQ_TEV_TOTAL_REV" hidden="1">"c1226"</definedName>
    <definedName name="IQ_TEV_TOTAL_REV_AVG" hidden="1">"c1227"</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LOW" hidden="1">"c1338"</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IsColHidden" hidden="1">FALSE</definedName>
    <definedName name="IsLTMColHidden" hidden="1">FALSE</definedName>
    <definedName name="IsSecureRevolver" localSheetId="11" hidden="1">#REF!</definedName>
    <definedName name="IsSecureRevolver" localSheetId="15" hidden="1">#REF!</definedName>
    <definedName name="IsSecureRevolver" hidden="1">#REF!</definedName>
    <definedName name="IsSecureSenior1" localSheetId="11" hidden="1">#REF!</definedName>
    <definedName name="IsSecureSenior1" localSheetId="15" hidden="1">#REF!</definedName>
    <definedName name="IsSecureSenior1" localSheetId="0" hidden="1">#REF!</definedName>
    <definedName name="IsSecureSenior1" hidden="1">#REF!</definedName>
    <definedName name="IsSecureSenior2" localSheetId="11" hidden="1">#REF!</definedName>
    <definedName name="IsSecureSenior2" localSheetId="15" hidden="1">#REF!</definedName>
    <definedName name="IsSecureSenior2" localSheetId="0" hidden="1">#REF!</definedName>
    <definedName name="IsSecureSenior2" hidden="1">#REF!</definedName>
    <definedName name="IsSecureSenior3" localSheetId="11" hidden="1">#REF!</definedName>
    <definedName name="IsSecureSenior3" localSheetId="15" hidden="1">#REF!</definedName>
    <definedName name="IsSecureSenior3" localSheetId="0" hidden="1">#REF!</definedName>
    <definedName name="IsSecureSenior3" hidden="1">#REF!</definedName>
    <definedName name="IsSecureSenior4" localSheetId="11" hidden="1">#REF!</definedName>
    <definedName name="IsSecureSenior4" localSheetId="15" hidden="1">#REF!</definedName>
    <definedName name="IsSecureSenior4" localSheetId="0" hidden="1">#REF!</definedName>
    <definedName name="IsSecureSenior4" hidden="1">#REF!</definedName>
    <definedName name="IsSecureSenior5" localSheetId="11" hidden="1">#REF!</definedName>
    <definedName name="IsSecureSenior5" localSheetId="15" hidden="1">#REF!</definedName>
    <definedName name="IsSecureSenior5" localSheetId="0" hidden="1">#REF!</definedName>
    <definedName name="IsSecureSenior5" hidden="1">#REF!</definedName>
    <definedName name="IsSecureSenior6" localSheetId="11" hidden="1">#REF!</definedName>
    <definedName name="IsSecureSenior6" localSheetId="15" hidden="1">#REF!</definedName>
    <definedName name="IsSecureSenior6" localSheetId="0" hidden="1">#REF!</definedName>
    <definedName name="IsSecureSenior6" hidden="1">#REF!</definedName>
    <definedName name="IsSecureSenior7" localSheetId="11" hidden="1">#REF!</definedName>
    <definedName name="IsSecureSenior7" localSheetId="15" hidden="1">#REF!</definedName>
    <definedName name="IsSecureSenior7" localSheetId="0" hidden="1">#REF!</definedName>
    <definedName name="IsSecureSenior7" hidden="1">#REF!</definedName>
    <definedName name="jklj" localSheetId="11" hidden="1">#REF!</definedName>
    <definedName name="jklj" localSheetId="15" hidden="1">#REF!</definedName>
    <definedName name="jklj" localSheetId="0" hidden="1">#REF!</definedName>
    <definedName name="jklj" hidden="1">#REF!</definedName>
    <definedName name="K0F1" localSheetId="11">#REF!</definedName>
    <definedName name="K0F1" localSheetId="15">#REF!</definedName>
    <definedName name="K0F1">#REF!</definedName>
    <definedName name="K0F2" localSheetId="11">#REF!</definedName>
    <definedName name="K0F2" localSheetId="15">#REF!</definedName>
    <definedName name="K0F2">#REF!</definedName>
    <definedName name="K10ALO" localSheetId="11">#REF!</definedName>
    <definedName name="K10ALO" localSheetId="15">#REF!</definedName>
    <definedName name="K10ALO">#REF!</definedName>
    <definedName name="K11ALO" localSheetId="11">#REF!</definedName>
    <definedName name="K11ALO" localSheetId="15">#REF!</definedName>
    <definedName name="K11ALO">#REF!</definedName>
    <definedName name="K1F1" localSheetId="11">#REF!</definedName>
    <definedName name="K1F1" localSheetId="15">#REF!</definedName>
    <definedName name="K1F1">#REF!</definedName>
    <definedName name="K1F2" localSheetId="11">#REF!</definedName>
    <definedName name="K1F2" localSheetId="15">#REF!</definedName>
    <definedName name="K1F2">#REF!</definedName>
    <definedName name="K2F1" localSheetId="11">#REF!</definedName>
    <definedName name="K2F1" localSheetId="15">#REF!</definedName>
    <definedName name="K2F1">#REF!</definedName>
    <definedName name="K2F2" localSheetId="11">#REF!</definedName>
    <definedName name="K2F2" localSheetId="15">#REF!</definedName>
    <definedName name="K2F2">#REF!</definedName>
    <definedName name="K3F1" localSheetId="11">#REF!</definedName>
    <definedName name="K3F1" localSheetId="15">#REF!</definedName>
    <definedName name="K3F1">#REF!</definedName>
    <definedName name="K3F2" localSheetId="11">#REF!</definedName>
    <definedName name="K3F2" localSheetId="15">#REF!</definedName>
    <definedName name="K3F2">#REF!</definedName>
    <definedName name="K4F1" localSheetId="11">#REF!</definedName>
    <definedName name="K4F1" localSheetId="15">#REF!</definedName>
    <definedName name="K4F1">#REF!</definedName>
    <definedName name="K4F2" localSheetId="11">#REF!</definedName>
    <definedName name="K4F2" localSheetId="15">#REF!</definedName>
    <definedName name="K4F2">#REF!</definedName>
    <definedName name="K5F1" localSheetId="11">#REF!</definedName>
    <definedName name="K5F1" localSheetId="15">#REF!</definedName>
    <definedName name="K5F1">#REF!</definedName>
    <definedName name="K5F2" localSheetId="11">#REF!</definedName>
    <definedName name="K5F2" localSheetId="15">#REF!</definedName>
    <definedName name="K5F2">#REF!</definedName>
    <definedName name="K6F1" localSheetId="11">#REF!</definedName>
    <definedName name="K6F1" localSheetId="15">#REF!</definedName>
    <definedName name="K6F1">#REF!</definedName>
    <definedName name="K6F2" localSheetId="11">#REF!</definedName>
    <definedName name="K6F2" localSheetId="15">#REF!</definedName>
    <definedName name="K6F2">#REF!</definedName>
    <definedName name="K7F1" localSheetId="11">#REF!</definedName>
    <definedName name="K7F1" localSheetId="15">#REF!</definedName>
    <definedName name="K7F1">#REF!</definedName>
    <definedName name="K7F2" localSheetId="11">#REF!</definedName>
    <definedName name="K7F2" localSheetId="15">#REF!</definedName>
    <definedName name="K7F2">#REF!</definedName>
    <definedName name="K8ALO" localSheetId="11">#REF!</definedName>
    <definedName name="K8ALO" localSheetId="15">#REF!</definedName>
    <definedName name="K8ALO">#REF!</definedName>
    <definedName name="K8F1" localSheetId="11">#REF!</definedName>
    <definedName name="K8F1" localSheetId="15">#REF!</definedName>
    <definedName name="K8F1">#REF!</definedName>
    <definedName name="K8F2" localSheetId="11">#REF!</definedName>
    <definedName name="K8F2" localSheetId="15">#REF!</definedName>
    <definedName name="K8F2">#REF!</definedName>
    <definedName name="K9ALO" localSheetId="11">#REF!</definedName>
    <definedName name="K9ALO" localSheetId="15">#REF!</definedName>
    <definedName name="K9ALO">#REF!</definedName>
    <definedName name="KO" localSheetId="11" hidden="1">#REF!</definedName>
    <definedName name="KO" localSheetId="15" hidden="1">#REF!</definedName>
    <definedName name="KO" localSheetId="0" hidden="1">#REF!</definedName>
    <definedName name="KO" hidden="1">#REF!</definedName>
    <definedName name="Left_Header" localSheetId="11" hidden="1">#REF!</definedName>
    <definedName name="Left_Header" localSheetId="15" hidden="1">#REF!</definedName>
    <definedName name="Left_Header" localSheetId="0" hidden="1">#REF!</definedName>
    <definedName name="Left_Header" hidden="1">#REF!</definedName>
    <definedName name="limcount" hidden="1">1</definedName>
    <definedName name="liq" localSheetId="0">[3]Resumen!$G$53</definedName>
    <definedName name="liq">[4]Resumen!$G$53</definedName>
    <definedName name="mama" localSheetId="11" hidden="1">#REF!</definedName>
    <definedName name="mama" localSheetId="15" hidden="1">#REF!</definedName>
    <definedName name="mama" localSheetId="0" hidden="1">#REF!</definedName>
    <definedName name="mama" hidden="1">#REF!</definedName>
    <definedName name="marcolegal">[1]Listado!$T$2:$T$12</definedName>
    <definedName name="met_dep">[1]Listado!$AA$2:$AA$4</definedName>
    <definedName name="ministerios">[2]Listado!$M$2:$M$15</definedName>
    <definedName name="MPsc" localSheetId="11">#REF!</definedName>
    <definedName name="MPsc" localSheetId="15">#REF!</definedName>
    <definedName name="MPsc">#REF!</definedName>
    <definedName name="MunicipioPrestacion" localSheetId="11">#REF!</definedName>
    <definedName name="MunicipioPrestacion" localSheetId="15">#REF!</definedName>
    <definedName name="MunicipioPrestacion">#REF!</definedName>
    <definedName name="NombrePrestador" localSheetId="11">#REF!</definedName>
    <definedName name="NombrePrestador" localSheetId="15">#REF!</definedName>
    <definedName name="NombrePrestador">#REF!</definedName>
    <definedName name="NORTE_DE_SANTANDER" localSheetId="11">#REF!</definedName>
    <definedName name="NORTE_DE_SANTANDER" localSheetId="15">#REF!</definedName>
    <definedName name="NORTE_DE_SANTANDER">#REF!</definedName>
    <definedName name="NoSuscriptores" localSheetId="11">#REF!</definedName>
    <definedName name="NoSuscriptores" localSheetId="15">#REF!</definedName>
    <definedName name="NoSuscriptores">#REF!</definedName>
    <definedName name="objetivospolítica">'[2]Objetivos de Política'!$B$2:$B$214</definedName>
    <definedName name="OBS_Data_Col" localSheetId="11" hidden="1">#REF!</definedName>
    <definedName name="OBS_Data_Col" localSheetId="15" hidden="1">#REF!</definedName>
    <definedName name="OBS_Data_Col" localSheetId="0" hidden="1">#REF!</definedName>
    <definedName name="OBS_Data_Col" hidden="1">#REF!</definedName>
    <definedName name="Openingpb" localSheetId="11" hidden="1">#REF!</definedName>
    <definedName name="Openingpb" localSheetId="15" hidden="1">#REF!</definedName>
    <definedName name="Openingpb" localSheetId="0" hidden="1">#REF!</definedName>
    <definedName name="Openingpb" hidden="1">#REF!</definedName>
    <definedName name="OWNER" localSheetId="11" hidden="1">#REF!</definedName>
    <definedName name="OWNER" localSheetId="15" hidden="1">#REF!</definedName>
    <definedName name="OWNER" localSheetId="0" hidden="1">#REF!</definedName>
    <definedName name="OWNER" hidden="1">#REF!</definedName>
    <definedName name="p" localSheetId="11">#REF!</definedName>
    <definedName name="p" localSheetId="15">#REF!</definedName>
    <definedName name="p">#REF!</definedName>
    <definedName name="p.BS" localSheetId="11" hidden="1">#REF!</definedName>
    <definedName name="p.BS" localSheetId="15" hidden="1">#REF!</definedName>
    <definedName name="p.BS" localSheetId="0" hidden="1">#REF!</definedName>
    <definedName name="p.BS" hidden="1">#REF!</definedName>
    <definedName name="p.BSAssumptions" localSheetId="11" hidden="1">#REF!</definedName>
    <definedName name="p.BSAssumptions" localSheetId="15" hidden="1">#REF!</definedName>
    <definedName name="p.BSAssumptions" localSheetId="0" hidden="1">#REF!</definedName>
    <definedName name="p.BSAssumptions" hidden="1">#REF!</definedName>
    <definedName name="p.CapStructure" localSheetId="11" hidden="1">#REF!</definedName>
    <definedName name="p.CapStructure" localSheetId="15" hidden="1">#REF!</definedName>
    <definedName name="p.CapStructure" localSheetId="0" hidden="1">#REF!</definedName>
    <definedName name="p.CapStructure" hidden="1">#REF!</definedName>
    <definedName name="p.CashFlow" localSheetId="11" hidden="1">#REF!</definedName>
    <definedName name="p.CashFlow" localSheetId="15" hidden="1">#REF!</definedName>
    <definedName name="p.CashFlow" localSheetId="0" hidden="1">#REF!</definedName>
    <definedName name="p.CashFlow" hidden="1">#REF!</definedName>
    <definedName name="p.Cover" localSheetId="11" hidden="1">#REF!</definedName>
    <definedName name="p.Cover" localSheetId="15" hidden="1">#REF!</definedName>
    <definedName name="p.Cover" localSheetId="0" hidden="1">#REF!</definedName>
    <definedName name="p.Cover" hidden="1">#REF!</definedName>
    <definedName name="p.Depreciation" localSheetId="11" hidden="1">#REF!</definedName>
    <definedName name="p.Depreciation" localSheetId="15" hidden="1">#REF!</definedName>
    <definedName name="p.Depreciation" localSheetId="0" hidden="1">#REF!</definedName>
    <definedName name="p.Depreciation" hidden="1">#REF!</definedName>
    <definedName name="p.Executive" localSheetId="11" hidden="1">#REF!</definedName>
    <definedName name="p.Executive" localSheetId="15" hidden="1">#REF!</definedName>
    <definedName name="p.Executive" localSheetId="0" hidden="1">#REF!</definedName>
    <definedName name="p.Executive" hidden="1">#REF!</definedName>
    <definedName name="p.FactSheet" localSheetId="11" hidden="1">#REF!</definedName>
    <definedName name="p.FactSheet" localSheetId="15" hidden="1">#REF!</definedName>
    <definedName name="p.FactSheet" localSheetId="0" hidden="1">#REF!</definedName>
    <definedName name="p.FactSheet" hidden="1">#REF!</definedName>
    <definedName name="p.IS" localSheetId="11" hidden="1">#REF!</definedName>
    <definedName name="p.IS" localSheetId="15" hidden="1">#REF!</definedName>
    <definedName name="p.IS" localSheetId="0" hidden="1">#REF!</definedName>
    <definedName name="p.IS" hidden="1">#REF!</definedName>
    <definedName name="p.ISAssumptions" localSheetId="11" hidden="1">#REF!</definedName>
    <definedName name="p.ISAssumptions" localSheetId="15" hidden="1">#REF!</definedName>
    <definedName name="p.ISAssumptions" localSheetId="0" hidden="1">#REF!</definedName>
    <definedName name="p.ISAssumptions" hidden="1">#REF!</definedName>
    <definedName name="p.OpeningBS" localSheetId="11" hidden="1">#REF!</definedName>
    <definedName name="p.OpeningBS" localSheetId="15" hidden="1">#REF!</definedName>
    <definedName name="p.OpeningBS" localSheetId="0" hidden="1">#REF!</definedName>
    <definedName name="p.OpeningBS" hidden="1">#REF!</definedName>
    <definedName name="p.TaxCalculation" localSheetId="11" hidden="1">#REF!</definedName>
    <definedName name="p.TaxCalculation" localSheetId="15" hidden="1">#REF!</definedName>
    <definedName name="p.TaxCalculation" localSheetId="0" hidden="1">#REF!</definedName>
    <definedName name="p.TaxCalculation" hidden="1">#REF!</definedName>
    <definedName name="Pal_Workbook_GUID" hidden="1">"MZ13F7WREF2M259BRMK8ILZK"</definedName>
    <definedName name="PASO" localSheetId="0" hidden="1">{#N/A,#N/A,TRUE,"INGENIERIA";#N/A,#N/A,TRUE,"COMPRAS";#N/A,#N/A,TRUE,"DIRECCION";#N/A,#N/A,TRUE,"RESUMEN"}</definedName>
    <definedName name="PASO" hidden="1">{#N/A,#N/A,TRUE,"INGENIERIA";#N/A,#N/A,TRUE,"COMPRAS";#N/A,#N/A,TRUE,"DIRECCION";#N/A,#N/A,TRUE,"RESUMEN"}</definedName>
    <definedName name="PASS" localSheetId="0" hidden="1">{#N/A,#N/A,TRUE,"INGENIERIA";#N/A,#N/A,TRUE,"COMPRAS";#N/A,#N/A,TRUE,"DIRECCION";#N/A,#N/A,TRUE,"RESUMEN"}</definedName>
    <definedName name="PASS" hidden="1">{#N/A,#N/A,TRUE,"INGENIERIA";#N/A,#N/A,TRUE,"COMPRAS";#N/A,#N/A,TRUE,"DIRECCION";#N/A,#N/A,TRUE,"RESUMEN"}</definedName>
    <definedName name="pg" localSheetId="0">'[3]Presupuesto General'!$U$25</definedName>
    <definedName name="pg">'[4]Presupuesto General'!$U$25</definedName>
    <definedName name="pgt" localSheetId="0">'[3]Presupuesto General'!$U$30</definedName>
    <definedName name="pgt">'[4]Presupuesto General'!$U$30</definedName>
    <definedName name="PIA" localSheetId="11" hidden="1">#REF!</definedName>
    <definedName name="PIA" localSheetId="15" hidden="1">#REF!</definedName>
    <definedName name="PIA" localSheetId="0" hidden="1">#REF!</definedName>
    <definedName name="PIA" hidden="1">#REF!</definedName>
    <definedName name="PLUG" localSheetId="11" hidden="1">#REF!</definedName>
    <definedName name="PLUG" localSheetId="15" hidden="1">#REF!</definedName>
    <definedName name="PLUG" localSheetId="0" hidden="1">#REF!</definedName>
    <definedName name="PLUG" hidden="1">#REF!</definedName>
    <definedName name="pma" localSheetId="11">#REF!</definedName>
    <definedName name="pma" localSheetId="15">#REF!</definedName>
    <definedName name="pma" localSheetId="0">#REF!</definedName>
    <definedName name="pma">#REF!</definedName>
    <definedName name="poblado">[1]Listado!$G$2:$G$8</definedName>
    <definedName name="porcentaje" localSheetId="11">#REF!</definedName>
    <definedName name="porcentaje" localSheetId="15">#REF!</definedName>
    <definedName name="porcentaje">#REF!</definedName>
    <definedName name="PrintEnd" localSheetId="11" hidden="1">#REF!</definedName>
    <definedName name="PrintEnd" localSheetId="15" hidden="1">#REF!</definedName>
    <definedName name="PrintEnd" localSheetId="0" hidden="1">#REF!</definedName>
    <definedName name="PrintEnd" hidden="1">#REF!</definedName>
    <definedName name="PrintStart" localSheetId="11" hidden="1">#REF!</definedName>
    <definedName name="PrintStart" localSheetId="15" hidden="1">#REF!</definedName>
    <definedName name="PrintStart" localSheetId="0" hidden="1">#REF!</definedName>
    <definedName name="PrintStart" hidden="1">#REF!</definedName>
    <definedName name="proceso">[10]procesos!$A$2:$A$73</definedName>
    <definedName name="producto">'[6]Indicadores de Producto'!$B$2:$B$745</definedName>
    <definedName name="programa">'[2]Programa Presupuestal'!$B$2:$B$26</definedName>
    <definedName name="proyecto">[1]Listado!$B$11:$B$17</definedName>
    <definedName name="PTTTT" localSheetId="0" hidden="1">{#N/A,#N/A,TRUE,"INGENIERIA";#N/A,#N/A,TRUE,"COMPRAS";#N/A,#N/A,TRUE,"DIRECCION";#N/A,#N/A,TRUE,"RESUMEN"}</definedName>
    <definedName name="PTTTT" hidden="1">{#N/A,#N/A,TRUE,"INGENIERIA";#N/A,#N/A,TRUE,"COMPRAS";#N/A,#N/A,TRUE,"DIRECCION";#N/A,#N/A,TRUE,"RESUMEN"}</definedName>
    <definedName name="QWE" localSheetId="11" hidden="1">#REF!</definedName>
    <definedName name="QWE" localSheetId="15" hidden="1">#REF!</definedName>
    <definedName name="QWE" localSheetId="0" hidden="1">#REF!</definedName>
    <definedName name="QWE" hidden="1">#REF!</definedName>
    <definedName name="r.CashFlow" localSheetId="11" hidden="1">#REF!</definedName>
    <definedName name="r.CashFlow" localSheetId="15" hidden="1">#REF!</definedName>
    <definedName name="r.CashFlow" localSheetId="0" hidden="1">#REF!</definedName>
    <definedName name="r.CashFlow" hidden="1">#REF!</definedName>
    <definedName name="r.Leverage" localSheetId="11" hidden="1">#REF!</definedName>
    <definedName name="r.Leverage" localSheetId="15" hidden="1">#REF!</definedName>
    <definedName name="r.Leverage" localSheetId="0" hidden="1">#REF!</definedName>
    <definedName name="r.Leverage" hidden="1">#REF!</definedName>
    <definedName name="r.Liquidity" localSheetId="11" hidden="1">#REF!</definedName>
    <definedName name="r.Liquidity" localSheetId="15" hidden="1">#REF!</definedName>
    <definedName name="r.Liquidity" localSheetId="0" hidden="1">#REF!</definedName>
    <definedName name="r.Liquidity" hidden="1">#REF!</definedName>
    <definedName name="r.Market" localSheetId="11" hidden="1">#REF!</definedName>
    <definedName name="r.Market" localSheetId="15" hidden="1">#REF!</definedName>
    <definedName name="r.Market" localSheetId="0" hidden="1">#REF!</definedName>
    <definedName name="r.Market" hidden="1">#REF!</definedName>
    <definedName name="r.Profitability" localSheetId="11" hidden="1">#REF!</definedName>
    <definedName name="r.Profitability" localSheetId="15" hidden="1">#REF!</definedName>
    <definedName name="r.Profitability" localSheetId="0" hidden="1">#REF!</definedName>
    <definedName name="r.Profitability" hidden="1">#REF!</definedName>
    <definedName name="r.Summary" localSheetId="11" hidden="1">#REF!</definedName>
    <definedName name="r.Summary" localSheetId="15" hidden="1">#REF!</definedName>
    <definedName name="r.Summary" localSheetId="0" hidden="1">#REF!</definedName>
    <definedName name="r.Summary" hidden="1">#REF!</definedName>
    <definedName name="regiones">[2]Listado!$B$2:$B$9</definedName>
    <definedName name="rep" localSheetId="0">[3]Resumen!$G$48</definedName>
    <definedName name="rep">[4]Resumen!$G$48</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ows2Unhide" localSheetId="11" hidden="1">#REF!</definedName>
    <definedName name="Rows2Unhide" localSheetId="15" hidden="1">#REF!</definedName>
    <definedName name="Rows2Unhide" localSheetId="0" hidden="1">#REF!</definedName>
    <definedName name="Rows2Unhide" hidden="1">#REF!</definedName>
    <definedName name="rsmt" localSheetId="11">#REF!</definedName>
    <definedName name="rsmt" localSheetId="15">#REF!</definedName>
    <definedName name="rsmt" localSheetId="0">#REF!</definedName>
    <definedName name="rsmt">#REF!</definedName>
    <definedName name="selalternativas">[1]Listado!$S$2:$S$3</definedName>
    <definedName name="sencount" hidden="1">1</definedName>
    <definedName name="SiglaPrestador" localSheetId="11">#REF!</definedName>
    <definedName name="SiglaPrestador" localSheetId="15">#REF!</definedName>
    <definedName name="SiglaPrestador">#REF!</definedName>
    <definedName name="sm" localSheetId="0">'[3]Mano de Obra'!$B$1</definedName>
    <definedName name="sm">'[4]Mano de Obra'!$B$1</definedName>
    <definedName name="SOSO" localSheetId="11" hidden="1">#REF!</definedName>
    <definedName name="SOSO" localSheetId="15" hidden="1">#REF!</definedName>
    <definedName name="SOSO" localSheetId="0" hidden="1">#REF!</definedName>
    <definedName name="SOSO" hidden="1">#REF!</definedName>
    <definedName name="Stub" localSheetId="11" hidden="1">#REF!</definedName>
    <definedName name="Stub" localSheetId="15" hidden="1">#REF!</definedName>
    <definedName name="Stub" localSheetId="0" hidden="1">#REF!</definedName>
    <definedName name="Stub" hidden="1">#REF!</definedName>
    <definedName name="Stub_Header1" localSheetId="11" hidden="1">#REF!</definedName>
    <definedName name="Stub_Header1" localSheetId="15" hidden="1">#REF!</definedName>
    <definedName name="Stub_Header1" localSheetId="0" hidden="1">#REF!</definedName>
    <definedName name="Stub_Header1" hidden="1">#REF!</definedName>
    <definedName name="Stub_Header2" localSheetId="11" hidden="1">#REF!</definedName>
    <definedName name="Stub_Header2" localSheetId="15" hidden="1">#REF!</definedName>
    <definedName name="Stub_Header2" localSheetId="0" hidden="1">#REF!</definedName>
    <definedName name="Stub_Header2" hidden="1">#REF!</definedName>
    <definedName name="Stub_Header3" localSheetId="11" hidden="1">#REF!</definedName>
    <definedName name="Stub_Header3" localSheetId="15" hidden="1">#REF!</definedName>
    <definedName name="Stub_Header3" localSheetId="0" hidden="1">#REF!</definedName>
    <definedName name="Stub_Header3" hidden="1">#REF!</definedName>
    <definedName name="subprograma">[2]Subprograma!$B$2:$B$87</definedName>
    <definedName name="Supervía" localSheetId="0" hidden="1">{#N/A,#N/A,TRUE,"0001";#N/A,#N/A,TRUE,"0002";#N/A,#N/A,TRUE,"0003";#N/A,#N/A,TRUE,"0004";#N/A,#N/A,TRUE,"0005";#N/A,#N/A,TRUE,"0006";#N/A,#N/A,TRUE,"0007";#N/A,#N/A,TRUE,"0008";#N/A,#N/A,TRUE,"0009";#N/A,#N/A,TRUE,"0010"}</definedName>
    <definedName name="Supervía" hidden="1">{#N/A,#N/A,TRUE,"0001";#N/A,#N/A,TRUE,"0002";#N/A,#N/A,TRUE,"0003";#N/A,#N/A,TRUE,"0004";#N/A,#N/A,TRUE,"0005";#N/A,#N/A,TRUE,"0006";#N/A,#N/A,TRUE,"0007";#N/A,#N/A,TRUE,"0008";#N/A,#N/A,TRUE,"0009";#N/A,#N/A,TRUE,"0010"}</definedName>
    <definedName name="Supervía_1" localSheetId="0" hidden="1">{#N/A,#N/A,TRUE,"0001";#N/A,#N/A,TRUE,"0002";#N/A,#N/A,TRUE,"0003";#N/A,#N/A,TRUE,"0004";#N/A,#N/A,TRUE,"0005";#N/A,#N/A,TRUE,"0006";#N/A,#N/A,TRUE,"0007";#N/A,#N/A,TRUE,"0008";#N/A,#N/A,TRUE,"0009";#N/A,#N/A,TRUE,"0010"}</definedName>
    <definedName name="Supervía_1" hidden="1">{#N/A,#N/A,TRUE,"0001";#N/A,#N/A,TRUE,"0002";#N/A,#N/A,TRUE,"0003";#N/A,#N/A,TRUE,"0004";#N/A,#N/A,TRUE,"0005";#N/A,#N/A,TRUE,"0006";#N/A,#N/A,TRUE,"0007";#N/A,#N/A,TRUE,"0008";#N/A,#N/A,TRUE,"0009";#N/A,#N/A,TRUE,"0010"}</definedName>
    <definedName name="Taxpb" localSheetId="11" hidden="1">#REF!</definedName>
    <definedName name="Taxpb" localSheetId="15" hidden="1">#REF!</definedName>
    <definedName name="Taxpb" hidden="1">#REF!</definedName>
    <definedName name="Titlepb" localSheetId="11" hidden="1">#REF!</definedName>
    <definedName name="Titlepb" localSheetId="15" hidden="1">#REF!</definedName>
    <definedName name="Titlepb" localSheetId="0" hidden="1">#REF!</definedName>
    <definedName name="Titlepb" hidden="1">#REF!</definedName>
    <definedName name="titulo" localSheetId="11">#REF!</definedName>
    <definedName name="titulo" localSheetId="15">#REF!</definedName>
    <definedName name="titulo">#REF!</definedName>
    <definedName name="titulo1" localSheetId="11">#REF!</definedName>
    <definedName name="titulo1" localSheetId="15">#REF!</definedName>
    <definedName name="titulo1">#REF!</definedName>
    <definedName name="_xlnm.Print_Titles" localSheetId="2">'PRESUPUESTO  SISFV'!$1:$3</definedName>
    <definedName name="TOLIMA" localSheetId="11">#REF!</definedName>
    <definedName name="TOLIMA" localSheetId="15">#REF!</definedName>
    <definedName name="TOLIMA">#REF!</definedName>
    <definedName name="TRANSPORI" localSheetId="0" hidden="1">{#N/A,#N/A,TRUE,"INGENIERIA";#N/A,#N/A,TRUE,"COMPRAS";#N/A,#N/A,TRUE,"DIRECCION";#N/A,#N/A,TRUE,"RESUMEN"}</definedName>
    <definedName name="TRANSPORI" hidden="1">{#N/A,#N/A,TRUE,"INGENIERIA";#N/A,#N/A,TRUE,"COMPRAS";#N/A,#N/A,TRUE,"DIRECCION";#N/A,#N/A,TRUE,"RESUMEN"}</definedName>
    <definedName name="TRANSPORTE" localSheetId="0" hidden="1">{#N/A,#N/A,TRUE,"INGENIERIA";#N/A,#N/A,TRUE,"COMPRAS";#N/A,#N/A,TRUE,"DIRECCION";#N/A,#N/A,TRUE,"RESUMEN"}</definedName>
    <definedName name="TRANSPORTE" hidden="1">{#N/A,#N/A,TRUE,"INGENIERIA";#N/A,#N/A,TRUE,"COMPRAS";#N/A,#N/A,TRUE,"DIRECCION";#N/A,#N/A,TRUE,"RESUMEN"}</definedName>
    <definedName name="Unidad">[6]Unidades!$A$1:$A$58</definedName>
    <definedName name="unidades">[1]Listado!$AI$2:$AI$59</definedName>
    <definedName name="Unit" localSheetId="11" hidden="1">#REF!</definedName>
    <definedName name="Unit" localSheetId="15" hidden="1">#REF!</definedName>
    <definedName name="Unit" localSheetId="0" hidden="1">#REF!</definedName>
    <definedName name="Unit" hidden="1">#REF!</definedName>
    <definedName name="usui" localSheetId="0">[3]Resumen!$B$31</definedName>
    <definedName name="usui">[4]Resumen!$B$31</definedName>
    <definedName name="usut" localSheetId="0">[3]Resumen!$B$43</definedName>
    <definedName name="usut">[4]Resumen!$B$43</definedName>
    <definedName name="usuv" localSheetId="0">[3]Resumen!$B$11</definedName>
    <definedName name="usuv">[4]Resumen!$B$11</definedName>
    <definedName name="usuvBolivar">[12]Resumen!$B$11</definedName>
    <definedName name="uti" localSheetId="0">'[3]Análisis AIU'!$F$73</definedName>
    <definedName name="uti">'[4]Análisis AIU'!$F$73</definedName>
    <definedName name="uuuu" localSheetId="11" hidden="1">#REF!</definedName>
    <definedName name="uuuu" localSheetId="15" hidden="1">#REF!</definedName>
    <definedName name="uuuu" localSheetId="0" hidden="1">#REF!</definedName>
    <definedName name="uuuu" hidden="1">#REF!</definedName>
    <definedName name="VAUPÉS" localSheetId="11">[5]PRESUPUESTO!#REF!</definedName>
    <definedName name="VAUPÉS" localSheetId="15">[5]PRESUPUESTO!#REF!</definedName>
    <definedName name="VAUPÉS">[5]PRESUPUESTO!#REF!</definedName>
    <definedName name="via" localSheetId="0" hidden="1">{"via1",#N/A,TRUE,"general";"via2",#N/A,TRUE,"general";"via3",#N/A,TRUE,"general"}</definedName>
    <definedName name="via" hidden="1">{"via1",#N/A,TRUE,"general";"via2",#N/A,TRUE,"general";"via3",#N/A,TRUE,"general"}</definedName>
    <definedName name="via_1" localSheetId="0" hidden="1">{"via1",#N/A,TRUE,"general";"via2",#N/A,TRUE,"general";"via3",#N/A,TRUE,"general"}</definedName>
    <definedName name="via_1" hidden="1">{"via1",#N/A,TRUE,"general";"via2",#N/A,TRUE,"general";"via3",#N/A,TRUE,"general"}</definedName>
    <definedName name="vtp" localSheetId="0">'[3]Presupuesto General'!$U$39</definedName>
    <definedName name="vtp">'[4]Presupuesto General'!$U$39</definedName>
    <definedName name="w" localSheetId="11" hidden="1">#REF!</definedName>
    <definedName name="w" localSheetId="15" hidden="1">#REF!</definedName>
    <definedName name="w" localSheetId="0" hidden="1">#REF!</definedName>
    <definedName name="w" hidden="1">#REF!</definedName>
    <definedName name="wqw" localSheetId="11" hidden="1">#REF!</definedName>
    <definedName name="wqw" localSheetId="15" hidden="1">#REF!</definedName>
    <definedName name="wqw" localSheetId="0" hidden="1">#REF!</definedName>
    <definedName name="wqw" hidden="1">#REF!</definedName>
    <definedName name="wrn.ar." localSheetId="0" hidden="1">{#N/A,#N/A,TRUE,"CODIGO DEPENDENCIA"}</definedName>
    <definedName name="wrn.ar." hidden="1">{#N/A,#N/A,TRUE,"CODIGO DEPENDENCIA"}</definedName>
    <definedName name="wrn.Financial._.Statements." localSheetId="0"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inancial._.Statements."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inancial._.Statements._1" localSheetId="0"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inancial._.Statements._1"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ORMATOS."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ORMATOS."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Ull._.Model." localSheetId="0"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Ull._.Model."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Ull._.Model._1" localSheetId="0"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Ull._.Model._1"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GENERAL." localSheetId="0" hidden="1">{"TAB1",#N/A,TRUE,"GENERAL";"TAB2",#N/A,TRUE,"GENERAL";"TAB3",#N/A,TRUE,"GENERAL";"TAB4",#N/A,TRUE,"GENERAL";"TAB5",#N/A,TRUE,"GENERAL"}</definedName>
    <definedName name="wrn.GENERAL." hidden="1">{"TAB1",#N/A,TRUE,"GENERAL";"TAB2",#N/A,TRUE,"GENERAL";"TAB3",#N/A,TRUE,"GENERAL";"TAB4",#N/A,TRUE,"GENERAL";"TAB5",#N/A,TRUE,"GENERAL"}</definedName>
    <definedName name="wrn.GENERAL._1" localSheetId="0" hidden="1">{"TAB1",#N/A,TRUE,"GENERAL";"TAB2",#N/A,TRUE,"GENERAL";"TAB3",#N/A,TRUE,"GENERAL";"TAB4",#N/A,TRUE,"GENERAL";"TAB5",#N/A,TRUE,"GENERAL"}</definedName>
    <definedName name="wrn.GENERAL._1" hidden="1">{"TAB1",#N/A,TRUE,"GENERAL";"TAB2",#N/A,TRUE,"GENERAL";"TAB3",#N/A,TRUE,"GENERAL";"TAB4",#N/A,TRUE,"GENERAL";"TAB5",#N/A,TRUE,"GENERAL"}</definedName>
    <definedName name="wrn.GERENCIA." localSheetId="0" hidden="1">{#N/A,#N/A,TRUE,"INGENIERIA";#N/A,#N/A,TRUE,"COMPRAS";#N/A,#N/A,TRUE,"DIRECCION";#N/A,#N/A,TRUE,"RESUMEN"}</definedName>
    <definedName name="wrn.GERENCIA." hidden="1">{#N/A,#N/A,TRUE,"INGENIERIA";#N/A,#N/A,TRUE,"COMPRAS";#N/A,#N/A,TRUE,"DIRECCION";#N/A,#N/A,TRUE,"RESUMEN"}</definedName>
    <definedName name="wrn.Restructuring._.Summaries." localSheetId="0" hidden="1">{#N/A,#N/A,TRUE,"Transaction Summary";#N/A,#N/A,TRUE,"Restructuring Sensitivities";#N/A,#N/A,TRUE,"DCF";#N/A,#N/A,TRUE,"IRR";#N/A,#N/A,TRUE,"Debt Capacity"}</definedName>
    <definedName name="wrn.Restructuring._.Summaries." hidden="1">{#N/A,#N/A,TRUE,"Transaction Summary";#N/A,#N/A,TRUE,"Restructuring Sensitivities";#N/A,#N/A,TRUE,"DCF";#N/A,#N/A,TRUE,"IRR";#N/A,#N/A,TRUE,"Debt Capacity"}</definedName>
    <definedName name="wrn.Restructuring._.Summaries._1" localSheetId="0" hidden="1">{#N/A,#N/A,TRUE,"Transaction Summary";#N/A,#N/A,TRUE,"Restructuring Sensitivities";#N/A,#N/A,TRUE,"DCF";#N/A,#N/A,TRUE,"IRR";#N/A,#N/A,TRUE,"Debt Capacity"}</definedName>
    <definedName name="wrn.Restructuring._.Summaries._1" hidden="1">{#N/A,#N/A,TRUE,"Transaction Summary";#N/A,#N/A,TRUE,"Restructuring Sensitivities";#N/A,#N/A,TRUE,"DCF";#N/A,#N/A,TRUE,"IRR";#N/A,#N/A,TRUE,"Debt Capacity"}</definedName>
    <definedName name="wrn.resumen." localSheetId="0" hidden="1">{"total",#N/A,FALSE,"TD 0% ";"total",#N/A,FALSE,"TD 12%";"total",#N/A,FALSE,"TD 10%"}</definedName>
    <definedName name="wrn.resumen." hidden="1">{"total",#N/A,FALSE,"TD 0% ";"total",#N/A,FALSE,"TD 12%";"total",#N/A,FALSE,"TD 10%"}</definedName>
    <definedName name="wrn.via." localSheetId="0" hidden="1">{"via1",#N/A,TRUE,"general";"via2",#N/A,TRUE,"general";"via3",#N/A,TRUE,"general"}</definedName>
    <definedName name="wrn.via." hidden="1">{"via1",#N/A,TRUE,"general";"via2",#N/A,TRUE,"general";"via3",#N/A,TRUE,"general"}</definedName>
    <definedName name="wrn.via._1" localSheetId="0" hidden="1">{"via1",#N/A,TRUE,"general";"via2",#N/A,TRUE,"general";"via3",#N/A,TRUE,"general"}</definedName>
    <definedName name="wrn.via._1" hidden="1">{"via1",#N/A,TRUE,"general";"via2",#N/A,TRUE,"general";"via3",#N/A,TRUE,"general"}</definedName>
    <definedName name="XXXXX" localSheetId="0"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XXXXX"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XXXXXX" localSheetId="0" hidden="1">{#N/A,#N/A,TRUE,"INGENIERIA";#N/A,#N/A,TRUE,"COMPRAS";#N/A,#N/A,TRUE,"DIRECCION";#N/A,#N/A,TRUE,"RESUMEN"}</definedName>
    <definedName name="XXXXXX" hidden="1">{#N/A,#N/A,TRUE,"INGENIERIA";#N/A,#N/A,TRUE,"COMPRAS";#N/A,#N/A,TRUE,"DIRECCION";#N/A,#N/A,TRUE,"RESUMEN"}</definedName>
    <definedName name="xyz" localSheetId="11" hidden="1">#REF!</definedName>
    <definedName name="xyz" localSheetId="15" hidden="1">#REF!</definedName>
    <definedName name="xyz" hidden="1">#REF!</definedName>
    <definedName name="yyyyyy" localSheetId="11" hidden="1">#REF!</definedName>
    <definedName name="yyyyyy" localSheetId="15" hidden="1">#REF!</definedName>
    <definedName name="yyyyyy" localSheetId="0" hidden="1">#REF!</definedName>
    <definedName name="yyyyyy" hidden="1">#REF!</definedName>
  </definedNames>
  <calcPr calcId="191028"/>
</workbook>
</file>

<file path=xl/calcChain.xml><?xml version="1.0" encoding="utf-8"?>
<calcChain xmlns="http://schemas.openxmlformats.org/spreadsheetml/2006/main">
  <c r="I9" i="211" l="1"/>
  <c r="H9" i="211"/>
  <c r="H8" i="211"/>
  <c r="G24" i="197"/>
  <c r="G23" i="197"/>
  <c r="G22" i="197"/>
  <c r="G24" i="125"/>
  <c r="G25" i="125"/>
  <c r="G26" i="125"/>
  <c r="D22" i="211" l="1"/>
  <c r="D20" i="211"/>
  <c r="D18" i="211"/>
  <c r="D17" i="211"/>
  <c r="D15" i="211"/>
  <c r="D14" i="211"/>
  <c r="D13" i="211"/>
  <c r="D12" i="211"/>
  <c r="D11" i="211"/>
  <c r="D10" i="211"/>
  <c r="D9" i="211"/>
  <c r="D8" i="211"/>
  <c r="D6" i="211"/>
  <c r="I28" i="211" l="1"/>
  <c r="I20" i="211"/>
  <c r="H20" i="211"/>
  <c r="I18" i="211"/>
  <c r="I15" i="211"/>
  <c r="H15" i="211"/>
  <c r="H13" i="211"/>
  <c r="G37" i="272"/>
  <c r="I22" i="211" s="1"/>
  <c r="G38" i="272"/>
  <c r="G36" i="272"/>
  <c r="H22" i="211" s="1"/>
  <c r="G29" i="198"/>
  <c r="G30" i="198"/>
  <c r="G28" i="198"/>
  <c r="G29" i="129"/>
  <c r="G31" i="129" s="1"/>
  <c r="G30" i="129"/>
  <c r="G28" i="129"/>
  <c r="H18" i="211" s="1"/>
  <c r="G33" i="221"/>
  <c r="I17" i="211" s="1"/>
  <c r="G34" i="221"/>
  <c r="G32" i="221"/>
  <c r="G35" i="221" s="1"/>
  <c r="G25" i="271"/>
  <c r="G24" i="271"/>
  <c r="G23" i="271"/>
  <c r="G26" i="130"/>
  <c r="I14" i="211" s="1"/>
  <c r="G27" i="130"/>
  <c r="G25" i="130"/>
  <c r="G28" i="130" s="1"/>
  <c r="G23" i="127"/>
  <c r="I13" i="211" s="1"/>
  <c r="G24" i="127"/>
  <c r="G22" i="127"/>
  <c r="G25" i="127" s="1"/>
  <c r="G46" i="235"/>
  <c r="I12" i="211" s="1"/>
  <c r="G47" i="235"/>
  <c r="G45" i="235"/>
  <c r="G48" i="235" s="1"/>
  <c r="G31" i="125"/>
  <c r="I11" i="211" s="1"/>
  <c r="G32" i="125"/>
  <c r="G30" i="125"/>
  <c r="G33" i="125" s="1"/>
  <c r="G23" i="132"/>
  <c r="G24" i="132"/>
  <c r="G22" i="132"/>
  <c r="H10" i="211" s="1"/>
  <c r="I10" i="211"/>
  <c r="G32" i="272"/>
  <c r="G31" i="272"/>
  <c r="G33" i="272" s="1"/>
  <c r="G22" i="211" s="1"/>
  <c r="G27" i="272"/>
  <c r="G26" i="272"/>
  <c r="G25" i="272"/>
  <c r="G24" i="272"/>
  <c r="G23" i="272"/>
  <c r="G22" i="272"/>
  <c r="G21" i="272"/>
  <c r="G20" i="272"/>
  <c r="G19" i="272"/>
  <c r="G18" i="272"/>
  <c r="G17" i="272"/>
  <c r="G16" i="272"/>
  <c r="G15" i="272"/>
  <c r="G14" i="272"/>
  <c r="G13" i="272"/>
  <c r="G12" i="272"/>
  <c r="G11" i="272"/>
  <c r="G28" i="272" s="1"/>
  <c r="F22" i="211" s="1"/>
  <c r="G7" i="272"/>
  <c r="G6" i="272"/>
  <c r="G8" i="272" s="1"/>
  <c r="E22" i="211" s="1"/>
  <c r="G31" i="198"/>
  <c r="G25" i="198"/>
  <c r="G20" i="211" s="1"/>
  <c r="G24" i="198"/>
  <c r="G23" i="198"/>
  <c r="G22" i="198"/>
  <c r="G19" i="198"/>
  <c r="F20" i="211" s="1"/>
  <c r="G18" i="198"/>
  <c r="G17" i="198"/>
  <c r="G16" i="198"/>
  <c r="G15" i="198"/>
  <c r="G14" i="198"/>
  <c r="G13" i="198"/>
  <c r="G8" i="198"/>
  <c r="G9" i="198"/>
  <c r="G7" i="198"/>
  <c r="G10" i="198" s="1"/>
  <c r="E20" i="211" s="1"/>
  <c r="G24" i="129"/>
  <c r="G23" i="129"/>
  <c r="G22" i="129"/>
  <c r="G21" i="129"/>
  <c r="G25" i="129" s="1"/>
  <c r="G18" i="211" s="1"/>
  <c r="G17" i="129"/>
  <c r="G16" i="129"/>
  <c r="G18" i="129" s="1"/>
  <c r="F18" i="211" s="1"/>
  <c r="G15" i="129"/>
  <c r="G14" i="129"/>
  <c r="G13" i="129"/>
  <c r="G12" i="129"/>
  <c r="G8" i="129"/>
  <c r="G7" i="129"/>
  <c r="G9" i="129" s="1"/>
  <c r="E18" i="211" s="1"/>
  <c r="G29" i="221"/>
  <c r="G17" i="211" s="1"/>
  <c r="G10" i="221"/>
  <c r="E17" i="211" s="1"/>
  <c r="G28" i="221"/>
  <c r="G27" i="221"/>
  <c r="G26" i="221"/>
  <c r="G22" i="221"/>
  <c r="G21" i="221"/>
  <c r="G20" i="221"/>
  <c r="G19" i="221"/>
  <c r="G18" i="221"/>
  <c r="G17" i="221"/>
  <c r="G16" i="221"/>
  <c r="G15" i="221"/>
  <c r="G14" i="221"/>
  <c r="G13" i="221"/>
  <c r="G23" i="221" s="1"/>
  <c r="F17" i="211" s="1"/>
  <c r="G9" i="221"/>
  <c r="G8" i="221"/>
  <c r="G7" i="221"/>
  <c r="G18" i="271"/>
  <c r="G19" i="271"/>
  <c r="G17" i="271"/>
  <c r="G20" i="271" s="1"/>
  <c r="G15" i="211" s="1"/>
  <c r="G13" i="271"/>
  <c r="G14" i="271" s="1"/>
  <c r="F15" i="211" s="1"/>
  <c r="G8" i="271"/>
  <c r="G9" i="271"/>
  <c r="G7" i="271"/>
  <c r="G10" i="271" s="1"/>
  <c r="E15" i="211" s="1"/>
  <c r="G20" i="130"/>
  <c r="G21" i="130"/>
  <c r="G19" i="130"/>
  <c r="G22" i="130" s="1"/>
  <c r="G14" i="211" s="1"/>
  <c r="G16" i="130"/>
  <c r="F14" i="211" s="1"/>
  <c r="G14" i="130"/>
  <c r="G15" i="130"/>
  <c r="G13" i="130"/>
  <c r="G8" i="130"/>
  <c r="G9" i="130"/>
  <c r="G7" i="130"/>
  <c r="G10" i="130" s="1"/>
  <c r="E14" i="211" s="1"/>
  <c r="G17" i="127"/>
  <c r="G18" i="127"/>
  <c r="G16" i="127"/>
  <c r="G19" i="127" s="1"/>
  <c r="G13" i="211" s="1"/>
  <c r="G12" i="127"/>
  <c r="G13" i="127" s="1"/>
  <c r="F13" i="211" s="1"/>
  <c r="G7" i="127"/>
  <c r="G9" i="127" s="1"/>
  <c r="E13" i="211" s="1"/>
  <c r="G40" i="235"/>
  <c r="G41" i="235"/>
  <c r="G39" i="235"/>
  <c r="G42" i="235" s="1"/>
  <c r="G12" i="211" s="1"/>
  <c r="G13" i="235"/>
  <c r="G14" i="235"/>
  <c r="G15" i="235"/>
  <c r="G16" i="235"/>
  <c r="G17" i="235"/>
  <c r="G18" i="235"/>
  <c r="G19" i="235"/>
  <c r="G20" i="235"/>
  <c r="G21" i="235"/>
  <c r="G22" i="235"/>
  <c r="G23" i="235"/>
  <c r="G24" i="235"/>
  <c r="G25" i="235"/>
  <c r="G26" i="235"/>
  <c r="G27" i="235"/>
  <c r="G28" i="235"/>
  <c r="G29" i="235"/>
  <c r="G30" i="235"/>
  <c r="G31" i="235"/>
  <c r="G32" i="235"/>
  <c r="G33" i="235"/>
  <c r="G34" i="235"/>
  <c r="G35" i="235"/>
  <c r="G12" i="235"/>
  <c r="G8" i="235"/>
  <c r="G7" i="235"/>
  <c r="G9" i="235" s="1"/>
  <c r="E12" i="211" s="1"/>
  <c r="G23" i="125"/>
  <c r="G27" i="125" s="1"/>
  <c r="G11" i="211" s="1"/>
  <c r="G13" i="125"/>
  <c r="G14" i="125"/>
  <c r="G15" i="125"/>
  <c r="G16" i="125"/>
  <c r="G17" i="125"/>
  <c r="G18" i="125"/>
  <c r="G19" i="125"/>
  <c r="G12" i="125"/>
  <c r="G8" i="125"/>
  <c r="G7" i="125"/>
  <c r="G9" i="125" s="1"/>
  <c r="E11" i="211" s="1"/>
  <c r="G14" i="132"/>
  <c r="F10" i="211" s="1"/>
  <c r="G13" i="132"/>
  <c r="G12" i="132"/>
  <c r="G18" i="132"/>
  <c r="G17" i="132"/>
  <c r="G19" i="132" s="1"/>
  <c r="G10" i="211" s="1"/>
  <c r="G7" i="132"/>
  <c r="G9" i="132" s="1"/>
  <c r="E10" i="211" s="1"/>
  <c r="G20" i="270"/>
  <c r="G21" i="270"/>
  <c r="G22" i="270"/>
  <c r="G19" i="270"/>
  <c r="G13" i="270"/>
  <c r="G14" i="270"/>
  <c r="G15" i="270"/>
  <c r="G12" i="270"/>
  <c r="G16" i="270" s="1"/>
  <c r="G14" i="197"/>
  <c r="G13" i="197"/>
  <c r="G7" i="197"/>
  <c r="G25" i="132" l="1"/>
  <c r="G26" i="132" s="1"/>
  <c r="G20" i="125"/>
  <c r="F11" i="211" s="1"/>
  <c r="H11" i="211"/>
  <c r="G36" i="235"/>
  <c r="F12" i="211" s="1"/>
  <c r="H12" i="211"/>
  <c r="G26" i="127"/>
  <c r="G29" i="130"/>
  <c r="H14" i="211"/>
  <c r="G36" i="221"/>
  <c r="H17" i="211"/>
  <c r="G32" i="129"/>
  <c r="G32" i="198"/>
  <c r="G39" i="272"/>
  <c r="G40" i="272" s="1"/>
  <c r="G26" i="271"/>
  <c r="G27" i="271" s="1"/>
  <c r="G34" i="125" l="1"/>
  <c r="G49" i="235"/>
  <c r="G27" i="270"/>
  <c r="G28" i="270"/>
  <c r="G26" i="270"/>
  <c r="G29" i="270"/>
  <c r="G23" i="270"/>
  <c r="G9" i="211" s="1"/>
  <c r="F9" i="211"/>
  <c r="G8" i="270"/>
  <c r="G9" i="270" s="1"/>
  <c r="E9" i="211" s="1"/>
  <c r="G7" i="270"/>
  <c r="J22" i="211"/>
  <c r="K22" i="211" s="1"/>
  <c r="J20" i="211"/>
  <c r="K20" i="211" s="1"/>
  <c r="J18" i="211"/>
  <c r="K18" i="211" s="1"/>
  <c r="J17" i="211"/>
  <c r="K17" i="211" s="1"/>
  <c r="J10" i="211"/>
  <c r="K10" i="211" s="1"/>
  <c r="J11" i="211"/>
  <c r="K11" i="211" s="1"/>
  <c r="J12" i="211"/>
  <c r="K12" i="211" s="1"/>
  <c r="J13" i="211"/>
  <c r="K13" i="211" s="1"/>
  <c r="J14" i="211"/>
  <c r="K14" i="211" s="1"/>
  <c r="J15" i="211"/>
  <c r="K15" i="211" s="1"/>
  <c r="G30" i="121"/>
  <c r="G31" i="121"/>
  <c r="I8" i="211" s="1"/>
  <c r="G29" i="121"/>
  <c r="G25" i="121"/>
  <c r="G24" i="121"/>
  <c r="G26" i="121" s="1"/>
  <c r="G8" i="211" s="1"/>
  <c r="G14" i="121"/>
  <c r="G15" i="121"/>
  <c r="G16" i="121"/>
  <c r="G17" i="121"/>
  <c r="G18" i="121"/>
  <c r="G19" i="121"/>
  <c r="G20" i="121"/>
  <c r="G13" i="121"/>
  <c r="G21" i="121" s="1"/>
  <c r="F8" i="211" s="1"/>
  <c r="G10" i="197"/>
  <c r="E6" i="211" s="1"/>
  <c r="G18" i="197"/>
  <c r="G17" i="197"/>
  <c r="G19" i="197" s="1"/>
  <c r="G6" i="211" s="1"/>
  <c r="I6" i="211"/>
  <c r="H6" i="211"/>
  <c r="F6" i="211"/>
  <c r="G8" i="121"/>
  <c r="G9" i="121"/>
  <c r="G7" i="121"/>
  <c r="G32" i="121" l="1"/>
  <c r="J9" i="211"/>
  <c r="K9" i="211" s="1"/>
  <c r="G30" i="270"/>
  <c r="G25" i="197"/>
  <c r="G10" i="121"/>
  <c r="E8" i="211" s="1"/>
  <c r="J6" i="211"/>
  <c r="G33" i="121" l="1"/>
  <c r="G23" i="211"/>
  <c r="F23" i="211"/>
  <c r="I23" i="211"/>
  <c r="H23" i="211"/>
  <c r="E23" i="211"/>
  <c r="J8" i="211"/>
  <c r="K8" i="211" s="1"/>
  <c r="K6" i="211" l="1"/>
  <c r="K23" i="211" l="1"/>
  <c r="J23" i="211"/>
  <c r="K25" i="211" l="1"/>
  <c r="K26" i="211"/>
  <c r="K27" i="211" s="1"/>
  <c r="K28" i="211"/>
  <c r="K24" i="211"/>
  <c r="K29" i="211" l="1"/>
  <c r="K30" i="211" s="1"/>
  <c r="K32" i="211" s="1"/>
  <c r="C35" i="259"/>
  <c r="E23" i="259" l="1"/>
  <c r="C8" i="259" l="1"/>
  <c r="F5" i="251" l="1"/>
  <c r="F7" i="251"/>
  <c r="D7" i="251"/>
  <c r="F6" i="251"/>
  <c r="D5" i="251"/>
  <c r="A1" i="259"/>
  <c r="A1" i="251"/>
  <c r="E26" i="259" l="1"/>
  <c r="E27" i="259" s="1"/>
  <c r="F27" i="259" s="1"/>
  <c r="E24" i="259"/>
  <c r="F24" i="259" s="1"/>
  <c r="F21" i="259"/>
  <c r="H16" i="259"/>
  <c r="C9" i="259" l="1"/>
  <c r="F26" i="259"/>
  <c r="E28" i="259"/>
  <c r="F23" i="259"/>
  <c r="C10" i="259" l="1"/>
  <c r="E29" i="259"/>
  <c r="F29" i="259" s="1"/>
  <c r="F28" i="259"/>
  <c r="F30" i="259" l="1"/>
  <c r="C12" i="259"/>
  <c r="C13" i="259" l="1"/>
  <c r="F14" i="259" l="1"/>
  <c r="H14" i="259" s="1"/>
  <c r="F10" i="259"/>
  <c r="H10" i="259" s="1"/>
  <c r="F7" i="259"/>
  <c r="F9" i="259"/>
  <c r="H9" i="259" s="1"/>
  <c r="F13" i="259"/>
  <c r="H13" i="259" s="1"/>
  <c r="F11" i="259"/>
  <c r="F6" i="259"/>
  <c r="H6" i="259" s="1"/>
  <c r="F8" i="259" l="1"/>
  <c r="H8" i="259" s="1"/>
  <c r="H7" i="259"/>
  <c r="F12" i="259"/>
  <c r="H12" i="259" s="1"/>
  <c r="H11" i="259"/>
  <c r="H15" i="259" l="1"/>
  <c r="H17" i="259" s="1"/>
  <c r="C34" i="259" l="1"/>
  <c r="C36" i="259" s="1"/>
  <c r="C37" i="259" l="1"/>
  <c r="C38" i="259" s="1"/>
  <c r="C39" i="259" l="1"/>
  <c r="C40" i="259" s="1"/>
  <c r="L40" i="259" l="1"/>
  <c r="D6" i="251" l="1"/>
  <c r="F8" i="251" l="1"/>
  <c r="F9" i="251" l="1"/>
  <c r="G9" i="251" l="1"/>
  <c r="D40" i="259"/>
</calcChain>
</file>

<file path=xl/sharedStrings.xml><?xml version="1.0" encoding="utf-8"?>
<sst xmlns="http://schemas.openxmlformats.org/spreadsheetml/2006/main" count="1086" uniqueCount="313">
  <si>
    <t>ITEM</t>
  </si>
  <si>
    <t>UNIDAD</t>
  </si>
  <si>
    <t>CANTIDAD</t>
  </si>
  <si>
    <t>MATERIALES</t>
  </si>
  <si>
    <t>TRANSPORTE</t>
  </si>
  <si>
    <t>VR. UNITARIO</t>
  </si>
  <si>
    <t>1.1</t>
  </si>
  <si>
    <t>1.2</t>
  </si>
  <si>
    <t>1.3</t>
  </si>
  <si>
    <t>1.4</t>
  </si>
  <si>
    <t>1.5</t>
  </si>
  <si>
    <t>1.6</t>
  </si>
  <si>
    <t>1.7</t>
  </si>
  <si>
    <t>1.8</t>
  </si>
  <si>
    <t>1.9</t>
  </si>
  <si>
    <t>2.1</t>
  </si>
  <si>
    <t>2.2</t>
  </si>
  <si>
    <t>2.3</t>
  </si>
  <si>
    <t>ADMINISTRACIÓN</t>
  </si>
  <si>
    <t>IMPREVISTOS</t>
  </si>
  <si>
    <t>UTILIDAD</t>
  </si>
  <si>
    <t>TOTAL COSTOS INDIRECTOS (AIU)</t>
  </si>
  <si>
    <t>VALOR CONSTRUCCIÓN (COSTOS DIRECTOS +  COSTOS INDIRECTOS)</t>
  </si>
  <si>
    <t>VALOR TOTAL PROYECTO</t>
  </si>
  <si>
    <t>No. USUARIOS</t>
  </si>
  <si>
    <t>VALOR COSTO / USUARIO</t>
  </si>
  <si>
    <t>ANÁLISIS DE PRECIOS UNITARIOS</t>
  </si>
  <si>
    <t>Descripción</t>
  </si>
  <si>
    <t>Unidad</t>
  </si>
  <si>
    <t>No. Personas</t>
  </si>
  <si>
    <t>Interruptor sencillo</t>
  </si>
  <si>
    <t>Item</t>
  </si>
  <si>
    <t>No. Meses</t>
  </si>
  <si>
    <t>Valor</t>
  </si>
  <si>
    <t>Total</t>
  </si>
  <si>
    <t>% Dedicación</t>
  </si>
  <si>
    <t>Factor Prestacional</t>
  </si>
  <si>
    <t>Salario Mensual</t>
  </si>
  <si>
    <t>Auxilio Transporte</t>
  </si>
  <si>
    <t xml:space="preserve">https://www.computrabajo.com.co/salarios/abogadoa </t>
  </si>
  <si>
    <t>1. COSTOS DE PERSONAL</t>
  </si>
  <si>
    <t xml:space="preserve">https://www.computrabajo.com.co/salarios/asistentea-administrativo </t>
  </si>
  <si>
    <t>Costos de personal</t>
  </si>
  <si>
    <t>Viáticos</t>
  </si>
  <si>
    <t>Día</t>
  </si>
  <si>
    <t>Mes</t>
  </si>
  <si>
    <t>Coordinador de Gerencia</t>
  </si>
  <si>
    <t xml:space="preserve">https://www.computrabajo.com.co/salarios/gerente-de-proyectos </t>
  </si>
  <si>
    <t>Profesional Técnico</t>
  </si>
  <si>
    <t xml:space="preserve">https://www.computrabajo.com.co/salarios/asesoresas-profesionales </t>
  </si>
  <si>
    <t>Profesional de Control</t>
  </si>
  <si>
    <t>Profesional Jurídico</t>
  </si>
  <si>
    <t>Profesional Control Documental</t>
  </si>
  <si>
    <t>Profesional Juridico (Esp.Licitaciones)</t>
  </si>
  <si>
    <t xml:space="preserve">https://www.computrabajo.com.co/salarios/especialista </t>
  </si>
  <si>
    <t>Profesional Tecnico 1 (Esp. Licitaciones)</t>
  </si>
  <si>
    <t>Profesional Financiero</t>
  </si>
  <si>
    <t xml:space="preserve">https://www.computrabajo.com.co/salarios/financieroa </t>
  </si>
  <si>
    <t>Asistente administrativo y contable</t>
  </si>
  <si>
    <t>Subtotal Costos de Personal</t>
  </si>
  <si>
    <t>Valor Total Costos de Personal</t>
  </si>
  <si>
    <t>2. COSTOS INDIRECTOS</t>
  </si>
  <si>
    <t>Costo</t>
  </si>
  <si>
    <t>Tiempo</t>
  </si>
  <si>
    <t>Valor Parcial</t>
  </si>
  <si>
    <t>2.1.1</t>
  </si>
  <si>
    <t>Costos de alquiler de equipos, transporte y oficina</t>
  </si>
  <si>
    <t>2.2.1</t>
  </si>
  <si>
    <t>Camioneta</t>
  </si>
  <si>
    <t>2.2.2</t>
  </si>
  <si>
    <t>Oficina</t>
  </si>
  <si>
    <t>Costos varios</t>
  </si>
  <si>
    <t>2.3.1</t>
  </si>
  <si>
    <t>Informes, papelería, reproducciòn de documentos, planos, fotografias.</t>
  </si>
  <si>
    <t>2.3.2</t>
  </si>
  <si>
    <t>Comunicaciones (telefonía fija o celular, fax, correo, etc.)</t>
  </si>
  <si>
    <t>2.3.3</t>
  </si>
  <si>
    <t>Alquiler de Software Project Professional 2016 o superior</t>
  </si>
  <si>
    <t>2.3.4</t>
  </si>
  <si>
    <t>Alquiler licencia software AutoCAD 3D</t>
  </si>
  <si>
    <t>Valor Total Costos Indirectos</t>
  </si>
  <si>
    <t>RESUMEN COSTOS GERENCIA</t>
  </si>
  <si>
    <t>Costos Indirectos</t>
  </si>
  <si>
    <t>Valor Total Costos (1 + 2)</t>
  </si>
  <si>
    <t>Honorarios y retribución (5% * 3)</t>
  </si>
  <si>
    <t>Subtotal Gerencia (3 + 4)</t>
  </si>
  <si>
    <t>IVA (19% * 5)</t>
  </si>
  <si>
    <t>Valor Total Gerencia (5 + 6)</t>
  </si>
  <si>
    <t>COSTO FIDUCIA</t>
  </si>
  <si>
    <t>CONCEPTO</t>
  </si>
  <si>
    <t>COSTO
($)</t>
  </si>
  <si>
    <t>TIEMPO TOTAL</t>
  </si>
  <si>
    <t>VALOR PARCIAL
($)</t>
  </si>
  <si>
    <t>Contrato fiduciario año 2024</t>
  </si>
  <si>
    <t>Contrato fiduciario año 2025</t>
  </si>
  <si>
    <t>IVA:   19%</t>
  </si>
  <si>
    <t>TOTAL CONTRATO FIDUCIARIO</t>
  </si>
  <si>
    <t>IVA SOBRE LA UTILIDAD (19%)</t>
  </si>
  <si>
    <t>GERENCIA DE PROYECTO</t>
  </si>
  <si>
    <t>febrero 15 de 2024</t>
  </si>
  <si>
    <t>MANO DE OBRA CALIFICADA</t>
  </si>
  <si>
    <t>MANO DE OBRA NO CALIFICADA</t>
  </si>
  <si>
    <t>Contrato fiduciario año 2026</t>
  </si>
  <si>
    <t>Aplicación Datafono y Software sincronizador para datafono viajero</t>
  </si>
  <si>
    <t>Datafono viajero (un equipo de respaldo)</t>
  </si>
  <si>
    <t xml:space="preserve">Elaboro:     </t>
  </si>
  <si>
    <t>Firma:</t>
  </si>
  <si>
    <t xml:space="preserve">Cedula No: </t>
  </si>
  <si>
    <t>PRESUPUESTO GENERAL SISTEMA FOTOVOLTAICO</t>
  </si>
  <si>
    <t>DESCRIPCIÓN</t>
  </si>
  <si>
    <t>EQUIPO Y HERRAMIENTAS</t>
  </si>
  <si>
    <t>V/UNITARIO</t>
  </si>
  <si>
    <t>V/TOTAL</t>
  </si>
  <si>
    <t xml:space="preserve">REPLANTEO DE OBRA </t>
  </si>
  <si>
    <t>Replanteo de obra,</t>
  </si>
  <si>
    <t>und</t>
  </si>
  <si>
    <t>IMPLEMENTACION Y PUESTA EN FUNCIONAMIENTO DE EQUIPOS PARA LA OPERACIÓN FOTOVOLTAICA.</t>
  </si>
  <si>
    <t>Suministro e instalación de poste metalico poligonal de 3 m. 150kgf. galvanizado en caliente. contiene: pernos de anclaje. plantilla.  soporte fijo para 2 paneles solares y dado de cimentacion de 0.4 x 0.4 x 0.8 m..</t>
  </si>
  <si>
    <t>Suministro e instalación de módulos solares fotovoltaicos monocristalinos 1100 Wp (2 paneles de 550 Wp) cada uno con las siguientes características: ƞ=21,33%+3%. Condiciones STC. Garantía de producción a 12 años del 90% y del 80% a 25 años, temperatura de trabajo de -40ºC+85ºC, IEC61205, con certificación de Conformidad de Producto Internacional.</t>
  </si>
  <si>
    <t>Excavación de zanja para acometida principal en zona verde. de 20 cm de ancho x 60 cm de profundidad y hasta 6 m de longitud. Se utilizará para relleno. el mismo material excavado.</t>
  </si>
  <si>
    <t>2.4</t>
  </si>
  <si>
    <t>Acometida principal eléctrica subterránea desde los módulos solares hasta el gabinete de diseño especial. Incluye: Hasta 10 m de tubería PVC de 3/4" inmersa dentro del tubo de soporte del panel y subterránea. hasta 1 m de tubería IMC de 3/4" a la vista hasta llegar al gabinete. 2 curvas PVC de 3/4". 2 terminales para tubo IMC de 3/4". 2 curvas galvanizada IMC de 3/4" y hasta 12 m de cable: 1x12 AWG Positivo + 1x12 AWG Negativo + 1x8 AWG Tierra y accesorios de conexión.</t>
  </si>
  <si>
    <t>2.5</t>
  </si>
  <si>
    <t xml:space="preserve">Suministro e instalación de gabinete autosoportado en lámina galvanizada de 598 mm de ancho x 840 mm de alto x 460 mm de fondo en lámina CR calibre 16. con pintura electrostática gris rall 70-32.  accesorios. conexionado. cableado. canalización. fijación y protecciones eléctricas incluye DPS de BT. para el alojamiento de equipos y accesorios. tipo interior.
Todas las puertas deberán abrir únicamente en sentido lateral mínimo 120° respecto a la sección horizontal superior del armario. deben poseer una agarradera que facilite su accionamiento y las bisagras deben ser galvanizadas. cromadas. niqueladas o en acero inoxidable. bronce o aluminio suficientemente fuertes para asegurar rígidamente la puerta de la estructura e instaladas sin que pierdan el recubrimiento protector IP 30.
El encerramiento metálico deberá estar debidamente marcado y cumplir con los requerimientos mínimos de seguridad definidos por el RETIE numeral 20.23. </t>
  </si>
  <si>
    <t>2.6</t>
  </si>
  <si>
    <t>Suministro e instalación de controlador de carga, 60 A, 12-48 VDC MPPT Solar; eficiencia mínima del 98%, apto para cargar baterías tipo LiFePO4.  Con todas las protecciones eléctricas necesarias en caso de sobrecarga, cortocircuito, advertencia de alto voltaje, polaridad inversa, alta temperatura y corriente nocturna inversa.</t>
  </si>
  <si>
    <t>2.7</t>
  </si>
  <si>
    <t>Suministro e Instalación de batería de ion - litio tipo fosfato de hierro (LiFePO4) de ciclo profundo de 120 Ah - 51,2 VDC - 4.000 ciclos hasta el 80% DOD, libre de mantenimiento. Con compensación de temperatura y puertos de comunicaciones y vida útil mínima de 10 años.</t>
  </si>
  <si>
    <t>2.8</t>
  </si>
  <si>
    <t>Suministro e instalación de inversor de onda pura de baja frecuencia, potencia de 2000 VA , - 20 a 50 °C, 43 - 60 VDC input - 120 VAC output, f=60 Hz, con protección y desconexión por bajo voltaje en la batería, protección contra sobrecarga . Eficiencia mínima del 90% o superior a potencia nominal. Garantía mínima: 2 años</t>
  </si>
  <si>
    <t>SISTEMA DE MEDICION Y GESTION DE ENERGIA.</t>
  </si>
  <si>
    <t>3.1</t>
  </si>
  <si>
    <t>Medidor prepago monofásico bifilar 5 (80) A. 120 V. calibrado. Incluye sistema de  gestión de recaudo y equipos de comunicación offline.</t>
  </si>
  <si>
    <t>3.2</t>
  </si>
  <si>
    <t>Acometida parcial eléctrica desde el equipo de medida hasta el tablero de distribución. Incluye: Hasta 2 m de tubería EMT de 3/4" y hasta 3 m de cable THHN: 1x10 AWG Fase + 1x10 AWG Neutro + 1x8 AWG Tierra.</t>
  </si>
  <si>
    <t>SISTEMA DE PUESTA A TIERRA.</t>
  </si>
  <si>
    <t>4.1</t>
  </si>
  <si>
    <t>Sistema de puesta a tierra con una varilla de cobre 5/8" x 2.4m. bajante en cable de cobre desnudo o verde Nº 8. consoldadura exotermica y tratamiento de suelos. caja de inspeccion de 30 x 30 cm.</t>
  </si>
  <si>
    <t>INSTALACIONES INTERNAS EN AC.</t>
  </si>
  <si>
    <t>5.1</t>
  </si>
  <si>
    <t>La instalación interna en AC. comprende los siguientes elementos:
- Tablero de distribución monofásico de cuatro circuitos. 
- Dos (2) interruptores automáticos monopolares tipo enchufable de 15 A.
- Cuatro (4) salidas de alumbrado con interruptor con polo a tierra. 
- Hasta 48 m de tubería EMT de 1/2" con accesorios.
- Hasta 70 m de cable de Cu THHN Nº 12 AWG
- Hasta 33 m de cable de Cu THHN Nº 12 AWG verde
- Cuatro (4) salidas para tomacorrientes dobles con polo a tierra.</t>
  </si>
  <si>
    <t xml:space="preserve">SUBTOTAL COSTOS DIRECTOS </t>
  </si>
  <si>
    <t>Transporte terrestre Bogotá - BOLIVAR</t>
  </si>
  <si>
    <t>Transporte Terrestre BOLIVAR a veredas
y  lomo de mula a viviendas</t>
  </si>
  <si>
    <t>día</t>
  </si>
  <si>
    <t>VR POR RUTA</t>
  </si>
  <si>
    <t>SALARIO DIA</t>
  </si>
  <si>
    <t>Prestaciones</t>
  </si>
  <si>
    <t>RENDIMIENTO</t>
  </si>
  <si>
    <t>Tec Electricista MP T1 - T5</t>
  </si>
  <si>
    <t>Ayudante Electricista</t>
  </si>
  <si>
    <t>INSTALACIÓN DE SOLUCIONES INDIVIDUALES FOTOVOLTAICAS PARA LA GENERACIÓN DE ENERGÍA ELÉCTRICA EN ZONA RURAL DISPERSA DEL MUNICIPIO DE BOLIVAR, EN EL DEPARTAMENTO DE VALLE DEL CAUCA.</t>
  </si>
  <si>
    <t>1. REPLANTEO DE OBRA</t>
  </si>
  <si>
    <t>I. EQUIPO</t>
  </si>
  <si>
    <t>TIPO</t>
  </si>
  <si>
    <t>TARIFA/DIA</t>
  </si>
  <si>
    <t>RENDIM.</t>
  </si>
  <si>
    <t>$                         -</t>
  </si>
  <si>
    <t>Subtotal</t>
  </si>
  <si>
    <t>II. MATERIALES</t>
  </si>
  <si>
    <t>UNID.</t>
  </si>
  <si>
    <t>PRECIO UNIT.</t>
  </si>
  <si>
    <t>III. TRANSPORTE</t>
  </si>
  <si>
    <t>Personal</t>
  </si>
  <si>
    <r>
      <rPr>
        <b/>
        <sz val="9"/>
        <rFont val="Arial"/>
        <family val="2"/>
      </rPr>
      <t>ADICIONALES SEGURO.
EMBALAJE. ETC</t>
    </r>
  </si>
  <si>
    <r>
      <rPr>
        <sz val="9"/>
        <rFont val="Arial"/>
        <family val="2"/>
      </rPr>
      <t>Transporte Terrestre BOLIVAR a veredas
y  lomo de mula a viviendas</t>
    </r>
  </si>
  <si>
    <t>IV. MANO DE OBRA</t>
  </si>
  <si>
    <t>VR. DEFINITIVO</t>
  </si>
  <si>
    <t>TOTAL COSTO DIRECTO</t>
  </si>
  <si>
    <t>2. IMPLEMENTACIÓN Y PUESTA EN FUNCIONAMIENTO DE EQUIPOS PARA LA OPERACIÓN FOTOVOLTAICA</t>
  </si>
  <si>
    <t>Suministro  e  instalación  de  poste  metalico  poligonal  de  3  m.  150kgf.  galvanizado  en  caliente.  contiene: pernos de anclaje. plantilla.  soporte fijo para 2 paneles solares y dado de cimentacion de 0.4 x 0.4 x 0.8 m..</t>
  </si>
  <si>
    <t>Herramienta para hoyar</t>
  </si>
  <si>
    <t>Para Terminado</t>
  </si>
  <si>
    <t>Básicas</t>
  </si>
  <si>
    <t>Herramienta</t>
  </si>
  <si>
    <t>Alambre de acero</t>
  </si>
  <si>
    <t>Arena de Peña</t>
  </si>
  <si>
    <t>Cemento</t>
  </si>
  <si>
    <t>Grava 1/2"</t>
  </si>
  <si>
    <t>Perno en acero 5/8 ¨ - Punta roscada y</t>
  </si>
  <si>
    <t>Poste metálico poligonal de 3 m, 150kgf,</t>
  </si>
  <si>
    <t>Varilla de acero estructural corrugada 3/8 x 6 [m]</t>
  </si>
  <si>
    <t>Varilla de acero estructural corrugada 5/8 x 6 [m]</t>
  </si>
  <si>
    <t>m3</t>
  </si>
  <si>
    <t>kg</t>
  </si>
  <si>
    <t>Transporte Terrestre BOLIVAR a veredas y  lomo
de mula a viviendas</t>
  </si>
  <si>
    <t>Oficial de Construcción</t>
  </si>
  <si>
    <t>Ayudante de obra Civil</t>
  </si>
  <si>
    <t>UNID</t>
  </si>
  <si>
    <t>Herramienta menor Electricista</t>
  </si>
  <si>
    <t>Dia</t>
  </si>
  <si>
    <t>Caja Combinadora Barraje Bornera 2 canales x 125A 500V</t>
  </si>
  <si>
    <t>Panel solar Mono cristalino de 550 Wp</t>
  </si>
  <si>
    <t>Terminal Mc4 Hembra</t>
  </si>
  <si>
    <t>Terminal Mc4 Macho</t>
  </si>
  <si>
    <t>VR POR KG</t>
  </si>
  <si>
    <r>
      <rPr>
        <b/>
        <sz val="9"/>
        <rFont val="Arial"/>
        <family val="2"/>
      </rPr>
      <t>Suministro  e  instalación  de  módulos  solares  fotovoltaicos  monocristalinos  1100  Wp  (2
paneles de 550 Wp) cada uno con las siguientes características: ƞ=21,33%+3%. Condiciones STC. Garantía de producción a 12 años del 90% y del 80% a 25 años, temperatura de trabajo de -40ºC+85ºC, IEC61205, con certificación de Conformidad de Producto Internacional.</t>
    </r>
  </si>
  <si>
    <r>
      <rPr>
        <b/>
        <sz val="9"/>
        <rFont val="Arial"/>
        <family val="2"/>
      </rPr>
      <t>ADICIONALES SEGURO,
EMBALAJE, ETC</t>
    </r>
  </si>
  <si>
    <t>2. IMPLEMENTACIÓN Y PUESTA EN FUNCIONAMIENTO DE EQUIPOS PARA LA OPERACIÓN FOTOVOLTAICA Acometida principal eléctrica subterránea desde los módulos solares hasta el gabinete de diseño</t>
  </si>
  <si>
    <t>especial. Incluye: Hasta 10 m de tubería PVC de 3/4" inmersa dentro del tubo de soporte del panel y subterránea. hasta 1 m de tubería IMC de 3/4" a la vista hasta llegar al gabinete. 2 curvas PVC de 3/4". 2 terminales para tubo IMC de 3/4". 2 curvas galvanizada IMC de 3/4" y hasta 12 m de cable: 1x12 AWG Positivo + 1x12 AWG Negativo + 1x8 AWG Tierra y accesorios de conexión.</t>
  </si>
  <si>
    <t>De Corte</t>
  </si>
  <si>
    <t>Cable  Solar PV XLPE 2000 V 90°C SR #12 AWG</t>
  </si>
  <si>
    <t>m</t>
  </si>
  <si>
    <t>Cable de Cu THHN/THWN-2 # 8 AWG</t>
  </si>
  <si>
    <t>Curva conduit PVC de 3/4"</t>
  </si>
  <si>
    <t>Curva galvanizada de 3/4"</t>
  </si>
  <si>
    <t>Terminal de compresión un hueco # 8 AWG</t>
  </si>
  <si>
    <t>Terminal IMC de 3/4"</t>
  </si>
  <si>
    <t>Tubo conduit PVC TP 3/4" x 3 [m]</t>
  </si>
  <si>
    <t>Tubo IMC 3/4" x 3 [m]</t>
  </si>
  <si>
    <r>
      <rPr>
        <b/>
        <sz val="9"/>
        <rFont val="Arial"/>
        <family val="2"/>
      </rPr>
      <t>ADICIONALES
SEGURO, EMBALAJE ETC</t>
    </r>
  </si>
  <si>
    <t>Barra bornera tierra con soporte plástico riel din de 10 cm</t>
  </si>
  <si>
    <t>Barra de cobre 12x2x100 mm (incluye aisladores)</t>
  </si>
  <si>
    <t>Breaker tipo riel 1x25A conexión AC</t>
  </si>
  <si>
    <t>Breaker tipo riel 2x25A conexión DC (positivo-negativo)</t>
  </si>
  <si>
    <t>Breaker tipo riel 2x80A conexión DC (positivo-negativo)</t>
  </si>
  <si>
    <t>Cable de Cu THHN/THWN-2 # 2 AWG</t>
  </si>
  <si>
    <t>Cable de Cu THHN/THWN-2 # 6 AWG</t>
  </si>
  <si>
    <t>Canaleta ranurada dexon 25 x 40 mm x 2 ml</t>
  </si>
  <si>
    <t>Cinta de amarre dexon 10 cm color blanco</t>
  </si>
  <si>
    <t>Dispositivo de protección contra sobretensión DC tensión max 500 VDC, In 20 kA,</t>
  </si>
  <si>
    <t>Marcador tipo anillo ar2 (+, -, L, N,T)</t>
  </si>
  <si>
    <t>Riel DIN 35 mm x 35cm</t>
  </si>
  <si>
    <t>Terminal aislado tipo ojo # 8 AWG</t>
  </si>
  <si>
    <t>Terminal aislado tipo pin # 10 AWG</t>
  </si>
  <si>
    <t>Terminal aislado tipo pin # 12 AWG</t>
  </si>
  <si>
    <t>Terminal aislado tipo pin # 2 AWG</t>
  </si>
  <si>
    <t>Terminal de compresión un hueco # 2 AWG</t>
  </si>
  <si>
    <t>Terminal de compresión un hueco # 6 AWG</t>
  </si>
  <si>
    <t>Terminales, accesorios, marquillas y elementos menores de conexión</t>
  </si>
  <si>
    <t>Tornillo autoperforante de cabeza estrella 1/4" x 1/4", con tuerca</t>
  </si>
  <si>
    <t>MATERIAL</t>
  </si>
  <si>
    <t>Transporte Terrestre BOLIVAR a veredas y  lomo de mula a viviendas</t>
  </si>
  <si>
    <r>
      <rPr>
        <b/>
        <sz val="9"/>
        <rFont val="Arial"/>
        <family val="2"/>
      </rPr>
      <t>Suministro e instalación de gabinete autosoportado en lámina galvanizada de 598 mm de ancho x 840 mm de alto x 460
mm de fondo en lámina CR calibre 16. con pintura electrostática gris rall 70-32.  accesorios. conexionado. cableado. canalización.  fijación  y protecciones eléctricas incluye DPS de BT. para el alojamiento de equipos y accesorios. tipo interior.
Todas las puertas deberán abrir únicamente en sentido lateral mínimo 120° respecto a la sección horizontal superior del armario. deben poseer una agarradera que facilite su accionamiento y las bisagras deben ser galvanizadas. cromadas. niqueladas o en acero inoxidable. bronce o aluminio suficientemente fuertes para asegurar rígidamente la puerta de la estructura e instaladas sin que pierdan el recubrimiento protector IP 30.
El encerramiento metálico deberá estar debidamente marcado y cumplir con los requerimientos mínimos de seguridad</t>
    </r>
  </si>
  <si>
    <t>Gabinete metálico con puerta y chapa para equipos y conexiones DC/AC de 598 mm
de ancho, 840 mm de alto, 460 cm de fondo (incluye doble fondo, angeos, diseño y fabricación a la medida de los componentes), con soporte interior para batería</t>
  </si>
  <si>
    <t>1</t>
  </si>
  <si>
    <t>Breaker monopolar enchufable 1x20 A</t>
  </si>
  <si>
    <t>2</t>
  </si>
  <si>
    <t>Cable de Cu THHN/THWN-2 # 12 AWG</t>
  </si>
  <si>
    <t>3</t>
  </si>
  <si>
    <t>Cable de Cu THHN/THWN-2 # 12 AWG verde</t>
  </si>
  <si>
    <t>4</t>
  </si>
  <si>
    <t>Caja PVC 2" x 4"</t>
  </si>
  <si>
    <t>5</t>
  </si>
  <si>
    <t>Caja PVC Octagonal</t>
  </si>
  <si>
    <t>6</t>
  </si>
  <si>
    <t>Conector tipo resorte 12 AWG</t>
  </si>
  <si>
    <t>7</t>
  </si>
  <si>
    <t>Curva EMT de 1/2"</t>
  </si>
  <si>
    <t>8</t>
  </si>
  <si>
    <t>Grapa EMT de 1/2" doble ala</t>
  </si>
  <si>
    <t>9</t>
  </si>
  <si>
    <t>10</t>
  </si>
  <si>
    <t>Papel contact Naranja x pliego</t>
  </si>
  <si>
    <t>11</t>
  </si>
  <si>
    <t>Roseta plafón porcelana con tornillos</t>
  </si>
  <si>
    <t>12</t>
  </si>
  <si>
    <t>Tablero de sobreponer Monofásico 4 circuitos</t>
  </si>
  <si>
    <t>13</t>
  </si>
  <si>
    <t>Terminal EMT 1/2"</t>
  </si>
  <si>
    <t>14</t>
  </si>
  <si>
    <t>Toma corriente doble con polo a tierra.</t>
  </si>
  <si>
    <t>15</t>
  </si>
  <si>
    <t>Tornillo para madera de 1"x 1/4 "</t>
  </si>
  <si>
    <t>16</t>
  </si>
  <si>
    <t>Tubo EMT de 1/2" x 3 [m]</t>
  </si>
  <si>
    <t>17</t>
  </si>
  <si>
    <t>Unión EMT 1/2"</t>
  </si>
  <si>
    <t>III. TRANSPORTES</t>
  </si>
  <si>
    <r>
      <rPr>
        <b/>
        <sz val="9"/>
        <rFont val="Arial"/>
        <family val="2"/>
      </rPr>
      <t>ADICIONALES
SEGURO,</t>
    </r>
  </si>
  <si>
    <t>Transporte Terrestre BOLIVAR a veredas y  lomo de
mula a viviendas</t>
  </si>
  <si>
    <t>La instalación interna en AC. comprende los siguientes elementos:
- Tablero de distribución monofásico de cuatro circuitos.
- Dos (2) interruptores automáticos monopolares tipo enchufable de 15 A.
- Cuatro (4) salidas de alumbrado con interruptor con polo a tierra.
- Hasta 48 m de tubería EMT de 1/2" con accesorios.
- Hasta 70 m de cable de Cu THHN Nº 12 AWG
- Hasta 33 m de cable de Cu THHN Nº 12 AWG verde
- Cuatro (4) salidas para tomacorrientes dobles con polo a tierra.</t>
  </si>
  <si>
    <t>SISTEMA DE PUESTA A TIERRA</t>
  </si>
  <si>
    <t>Cable 8 AWG desnudo</t>
  </si>
  <si>
    <t>Caja inspección de 30 x 30 cm con tapa</t>
  </si>
  <si>
    <t>Soldadura exotermica 115 gr</t>
  </si>
  <si>
    <t>Suelo artificial (Bulto 15 kg)</t>
  </si>
  <si>
    <t>Varilla sólida de cobre de 5/8" x 2,40 m</t>
  </si>
  <si>
    <t>ADICIONALES</t>
  </si>
  <si>
    <t>Cable de Cu THHN/THWN-2 # 10 AWG</t>
  </si>
  <si>
    <t>Curva EMT de 3/4"</t>
  </si>
  <si>
    <t>Terminal EMT 3/4"</t>
  </si>
  <si>
    <t>Tubo EMT de 3/4" x 3 [m]</t>
  </si>
  <si>
    <t>Transporte terrestre Bogotá - BOLIV</t>
  </si>
  <si>
    <t>3. SISTEMA DE ENERGÍA DE GESTIÓN DE ENERGÍA.</t>
  </si>
  <si>
    <t>UND</t>
  </si>
  <si>
    <t>Capacitación en el manejo de software de operación del sistema de medición -</t>
  </si>
  <si>
    <t>Capacitación en el manejo de software de operación del sistema de medición - virtual</t>
  </si>
  <si>
    <t>Datafono</t>
  </si>
  <si>
    <t>Equipo servidor</t>
  </si>
  <si>
    <t>Medidor prepago monofásico bifilar 5 (80) A, 120 V, calibrado y certificado.</t>
  </si>
  <si>
    <t>Plataforma de recaudo</t>
  </si>
  <si>
    <t>Software datafono para punto de venta</t>
  </si>
  <si>
    <t>UPS</t>
  </si>
  <si>
    <t>profundo de 120 Ah - 51,2 VDC - 4.000 ciclos hasta el 80% DOD, libre de mantenimiento. Con compensación de temperatura y puertos de comunicaciones y vida útil mínima de 10 años.</t>
  </si>
  <si>
    <t>$                                       -</t>
  </si>
  <si>
    <t>SALARIO</t>
  </si>
  <si>
    <r>
      <rPr>
        <b/>
        <sz val="9"/>
        <rFont val="Arial"/>
        <family val="2"/>
      </rPr>
      <t>Excavación de zanja para acometida principal en zona verde. de 20 cm de ancho x 60 cm de
profundidad y hasta 6 m de longitud. Se utilizará para relleno. el mismo material excavado.</t>
    </r>
  </si>
  <si>
    <t>Oficial de construcción</t>
  </si>
  <si>
    <r>
      <rPr>
        <b/>
        <sz val="9"/>
        <rFont val="Arial"/>
        <family val="2"/>
      </rPr>
      <t>Sistema de puesta a tierra con una varilla de cobre 5/8" x 2.4m. bajante en cable de cobre
desnudo o verde Nº 8. consoldadura exotermica y tratamiento de suelos. caja de inspeccion de 30 x 30 cm.</t>
    </r>
  </si>
  <si>
    <t>Transporte Terrestre BOLIVAR a veredas y
lomo de mula a viviendas</t>
  </si>
  <si>
    <r>
      <rPr>
        <b/>
        <sz val="9"/>
        <rFont val="Arial"/>
        <family val="2"/>
      </rPr>
      <t>SALARIO
DIA</t>
    </r>
  </si>
  <si>
    <r>
      <rPr>
        <b/>
        <sz val="9"/>
        <rFont val="Arial"/>
        <family val="2"/>
      </rPr>
      <t>Acometida   parcial   eléctrica   desde   el   equipo   de   medida   hasta   el   tablero   de
distribución. Incluye: Hasta 2 m de tubería EMT de 3/4" y hasta 3 m de cable THHN: 1x10 AWG Fase + 1x10 AWG Neutro + 1x8 AWG Tierra.</t>
    </r>
  </si>
  <si>
    <r>
      <rPr>
        <b/>
        <sz val="9"/>
        <rFont val="Arial"/>
        <family val="2"/>
      </rPr>
      <t>ADICIONALES SEGURO,
EMBALAJE ETC</t>
    </r>
  </si>
  <si>
    <r>
      <rPr>
        <b/>
        <sz val="9"/>
        <rFont val="Arial"/>
        <family val="2"/>
      </rPr>
      <t>Medidor  prepago  monofásico  bifilar  5  (80)  A.  120  V.  calibrado.  Incluye  sistema  de   gestión  de  recaudo  y  equipos  de
comunicación offline.</t>
    </r>
  </si>
  <si>
    <t>Transporte Terrestre BOLIVAR a veredas y  lomo de mula
a viviendas</t>
  </si>
  <si>
    <t>Inversor de onda pura de baja frecuencia, potencia de
2000 VA , - 20 a 50 °C, 43 - 60 VDC</t>
  </si>
  <si>
    <t>Batería de ión - litio tipo fosfato de hierro (LiFePO4) de
ciclo profundo de 120 Ah - 51,2 VDC</t>
  </si>
  <si>
    <r>
      <rPr>
        <b/>
        <sz val="9"/>
        <rFont val="Arial"/>
        <family val="2"/>
      </rPr>
      <t>Suministro  e  instalación  de  controlador  de  carga.  60  A.  12-48  VDC  MPPT  Solar;
eficiencia  mínima  del  98%.  apto  para  cargar  baterías  tipo  LiFePO4.   Con  todas  las protecciones eléctricas necesarias en caso de sobrecarga. cortocircuito. advertencia de alto voltaje. polaridad inversa. alta temperatura y corriente nocturna inversa.</t>
    </r>
  </si>
  <si>
    <t>Controlador de carga MPPT de 12-48 VDC capacidad 60
A</t>
  </si>
  <si>
    <t>2. IMPLEMENTACIÓN Y PUESTA EN FUNCIONAMIENTO DE EQUIPOS PARA LA OPERACIÓN FOTOVOLTAICA
o e Instalación de batería de ion - litio tipo fosfato de hierro (LiFePO4) de ciclo</t>
  </si>
  <si>
    <t>Suministro e instalación de inversor de onda pura de baja frecuencia. potencia de 2000 VA . - 20 a 50 °C. 21 - 32 VDC input - 120 VAC output. f=60 Hz. con protección y desconexión por bajo voltaje en la batería. protección contra sobrecarga . Eficiencia mínima del 90% o superior a potencia nominal. Garantía mínima: 2 años</t>
  </si>
  <si>
    <t>INSTALACIÓN DE SOLUCIONES INDIVIDUALES FOTOVOLTAICAS PARA LA GENERACIÓN DE ENERGÍA ELÉCTRICA EN ZONA RURAL DISPERSA DE INSTALACIÓN DE SOLUCIONES INDIVIDUALES FOTOVOLTAICAS PARA LA GENERACIÓN DE ENERGÍA ELÉCTRICA EN ZONA RURAL DISPERSA DEL MUNICIPIO DE BOLIVAR, EN EL DEPARTAMENTO DE VALLE DEL CAUCA.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</si>
</sst>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_-;\-&quot;$&quot;* #,##0_-;_-&quot;$&quot;* &quot;-&quot;_-;_-@_-"/>
    <numFmt numFmtId="165" formatCode="_-&quot;$&quot;* #,##0.00_-;\-&quot;$&quot;* #,##0.00_-;_-&quot;$&quot;* &quot;-&quot;??_-;_-@_-"/>
    <numFmt numFmtId="166" formatCode="_(&quot;$&quot;\ * #,##0.00_);_(&quot;$&quot;\ * \(#,##0.00\);_(&quot;$&quot;\ * &quot;-&quot;??_);_(@_)"/>
    <numFmt numFmtId="167" formatCode="_-* #,##0\ &quot;Pts&quot;_-;\-* #,##0\ &quot;Pts&quot;_-;_-* &quot;-&quot;\ &quot;Pts&quot;_-;_-@_-"/>
    <numFmt numFmtId="168" formatCode="_-* #,##0.00\ &quot;Pts&quot;_-;\-* #,##0.00\ &quot;Pts&quot;_-;_-* &quot;-&quot;??\ &quot;Pts&quot;_-;_-@_-"/>
    <numFmt numFmtId="169" formatCode="&quot;$&quot;\ #,##0.00"/>
    <numFmt numFmtId="170" formatCode="_-[$$-240A]* #,##0_-;\-[$$-240A]* #,##0_-;_-[$$-240A]* &quot;-&quot;_-;_-@_-"/>
    <numFmt numFmtId="171" formatCode="_-[$$-240A]* #,##0_-;\-[$$-240A]* #,##0_-;_-[$$-240A]* &quot;-&quot;??_-;_-@_-"/>
    <numFmt numFmtId="172" formatCode="0.0%"/>
    <numFmt numFmtId="173" formatCode="_(* #,##0.00_);_(* \(#,##0.00\);_(* &quot;-&quot;??_);_(@_)"/>
    <numFmt numFmtId="174" formatCode="&quot;No. &quot;#,##0"/>
    <numFmt numFmtId="175" formatCode="_-[$$-240A]\ * #,##0.00_-;\-[$$-240A]\ * #,##0.00_-;_-[$$-240A]\ * &quot;-&quot;??_-;_-@_-"/>
    <numFmt numFmtId="176" formatCode="0.0"/>
    <numFmt numFmtId="177" formatCode="#,##0_ ;\-#,##0\ "/>
    <numFmt numFmtId="178" formatCode="&quot;$&quot;\ #,##0"/>
    <numFmt numFmtId="179" formatCode="_(&quot;$&quot;* #,##0_);_(&quot;$&quot;* \(#,##0\);_(&quot;$&quot;* &quot;-&quot;??_);_(@_)"/>
    <numFmt numFmtId="180" formatCode="0.000%"/>
    <numFmt numFmtId="181" formatCode="_-[$$-240A]\ * #,##0_-;\-[$$-240A]\ * #,##0_-;_-[$$-240A]\ * &quot;-&quot;??_-;_-@_-"/>
    <numFmt numFmtId="182" formatCode="\$\ #,##0"/>
    <numFmt numFmtId="183" formatCode="\$\ 0"/>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u/>
      <sz val="10"/>
      <color theme="10"/>
      <name val="Arial"/>
      <family val="2"/>
    </font>
    <font>
      <b/>
      <sz val="10"/>
      <color indexed="8"/>
      <name val="Arial"/>
      <family val="2"/>
    </font>
    <font>
      <sz val="11"/>
      <name val="Arial"/>
      <family val="2"/>
    </font>
    <font>
      <sz val="8"/>
      <name val="Arial"/>
      <family val="2"/>
    </font>
    <font>
      <sz val="11"/>
      <color rgb="FF000000"/>
      <name val="Calibri"/>
      <family val="2"/>
    </font>
    <font>
      <sz val="10"/>
      <color indexed="8"/>
      <name val="Arial"/>
      <family val="2"/>
    </font>
    <font>
      <sz val="12"/>
      <color theme="1"/>
      <name val="Calibri"/>
      <family val="2"/>
    </font>
    <font>
      <sz val="11"/>
      <color rgb="FF000000"/>
      <name val="Calibri"/>
      <family val="2"/>
    </font>
    <font>
      <u/>
      <sz val="11"/>
      <color theme="10"/>
      <name val="Calibri"/>
      <family val="2"/>
    </font>
    <font>
      <u/>
      <sz val="11"/>
      <color theme="10"/>
      <name val="Calibri"/>
      <family val="2"/>
      <scheme val="minor"/>
    </font>
    <font>
      <sz val="10"/>
      <name val="Arial"/>
      <family val="2"/>
    </font>
    <font>
      <b/>
      <sz val="9"/>
      <name val="Arial"/>
      <family val="2"/>
    </font>
    <font>
      <sz val="9"/>
      <color rgb="FF000000"/>
      <name val="Arial"/>
      <family val="2"/>
    </font>
    <font>
      <sz val="9"/>
      <name val="Arial"/>
      <family val="2"/>
    </font>
    <font>
      <b/>
      <sz val="9"/>
      <color rgb="FF000000"/>
      <name val="Arial"/>
      <family val="2"/>
    </font>
    <font>
      <sz val="9"/>
      <color theme="1"/>
      <name val="Arial"/>
      <family val="2"/>
    </font>
    <font>
      <b/>
      <sz val="9"/>
      <color theme="1"/>
      <name val="Arial"/>
      <family val="2"/>
    </font>
    <font>
      <b/>
      <u/>
      <sz val="9"/>
      <name val="Arial"/>
      <family val="2"/>
    </font>
  </fonts>
  <fills count="22">
    <fill>
      <patternFill patternType="none"/>
    </fill>
    <fill>
      <patternFill patternType="gray125"/>
    </fill>
    <fill>
      <patternFill patternType="solid">
        <fgColor theme="9"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tint="0.59999389629810485"/>
        <bgColor rgb="FFD8D8D8"/>
      </patternFill>
    </fill>
    <fill>
      <patternFill patternType="solid">
        <fgColor rgb="FFBFBFBF"/>
        <bgColor rgb="FFBFBFBF"/>
      </patternFill>
    </fill>
    <fill>
      <patternFill patternType="solid">
        <fgColor rgb="FFDADADA"/>
        <bgColor rgb="FFDADADA"/>
      </patternFill>
    </fill>
    <fill>
      <patternFill patternType="solid">
        <fgColor rgb="FFD8D8D8"/>
        <bgColor rgb="FFD8D8D8"/>
      </patternFill>
    </fill>
    <fill>
      <patternFill patternType="solid">
        <fgColor rgb="FFDEEAF6"/>
        <bgColor rgb="FFDEEAF6"/>
      </patternFill>
    </fill>
    <fill>
      <patternFill patternType="solid">
        <fgColor rgb="FFFFFFFF"/>
        <bgColor rgb="FFFFFFFF"/>
      </patternFill>
    </fill>
    <fill>
      <patternFill patternType="solid">
        <fgColor rgb="FFF2F2F2"/>
        <bgColor rgb="FFF2F2F2"/>
      </patternFill>
    </fill>
    <fill>
      <patternFill patternType="solid">
        <fgColor rgb="FFF1F1F1"/>
      </patternFill>
    </fill>
    <fill>
      <patternFill patternType="solid">
        <fgColor rgb="FFBEBEBE"/>
      </patternFill>
    </fill>
    <fill>
      <patternFill patternType="solid">
        <fgColor rgb="FFD7D7D7"/>
      </patternFill>
    </fill>
    <fill>
      <patternFill patternType="solid">
        <fgColor rgb="FFE1EEDA"/>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B050"/>
      </left>
      <right style="thin">
        <color rgb="FF00B050"/>
      </right>
      <top style="thin">
        <color rgb="FF00B050"/>
      </top>
      <bottom style="thin">
        <color rgb="FF00B050"/>
      </bottom>
      <diagonal/>
    </border>
    <border>
      <left style="thin">
        <color rgb="FF00B050"/>
      </left>
      <right/>
      <top style="thin">
        <color rgb="FF00B050"/>
      </top>
      <bottom style="thin">
        <color rgb="FF00B050"/>
      </bottom>
      <diagonal/>
    </border>
    <border>
      <left/>
      <right/>
      <top style="thin">
        <color rgb="FF00B050"/>
      </top>
      <bottom style="thin">
        <color rgb="FF00B050"/>
      </bottom>
      <diagonal/>
    </border>
    <border>
      <left/>
      <right style="thin">
        <color rgb="FF00B050"/>
      </right>
      <top style="thin">
        <color rgb="FF00B050"/>
      </top>
      <bottom style="thin">
        <color rgb="FF00B050"/>
      </bottom>
      <diagonal/>
    </border>
    <border>
      <left style="thin">
        <color indexed="64"/>
      </left>
      <right style="thin">
        <color indexed="64"/>
      </right>
      <top/>
      <bottom style="thin">
        <color indexed="64"/>
      </bottom>
      <diagonal/>
    </border>
    <border>
      <left/>
      <right style="thin">
        <color rgb="FF00B050"/>
      </right>
      <top/>
      <bottom/>
      <diagonal/>
    </border>
    <border>
      <left style="medium">
        <color indexed="64"/>
      </left>
      <right/>
      <top style="thin">
        <color indexed="64"/>
      </top>
      <bottom style="thin">
        <color indexed="64"/>
      </bottom>
      <diagonal/>
    </border>
    <border>
      <left style="thin">
        <color indexed="64"/>
      </left>
      <right style="thin">
        <color rgb="FF00B050"/>
      </right>
      <top style="thin">
        <color indexed="64"/>
      </top>
      <bottom style="thin">
        <color rgb="FF00B050"/>
      </bottom>
      <diagonal/>
    </border>
    <border>
      <left style="thin">
        <color rgb="FF00B050"/>
      </left>
      <right/>
      <top style="thin">
        <color indexed="64"/>
      </top>
      <bottom style="thin">
        <color rgb="FF00B050"/>
      </bottom>
      <diagonal/>
    </border>
    <border>
      <left/>
      <right/>
      <top style="thin">
        <color indexed="64"/>
      </top>
      <bottom style="thin">
        <color rgb="FF00B050"/>
      </bottom>
      <diagonal/>
    </border>
    <border>
      <left/>
      <right style="thin">
        <color indexed="64"/>
      </right>
      <top style="thin">
        <color indexed="64"/>
      </top>
      <bottom style="thin">
        <color rgb="FF00B050"/>
      </bottom>
      <diagonal/>
    </border>
    <border>
      <left style="thin">
        <color indexed="64"/>
      </left>
      <right style="thin">
        <color rgb="FF00B050"/>
      </right>
      <top style="thin">
        <color rgb="FF00B050"/>
      </top>
      <bottom style="thin">
        <color rgb="FF00B050"/>
      </bottom>
      <diagonal/>
    </border>
    <border>
      <left/>
      <right style="thin">
        <color indexed="64"/>
      </right>
      <top style="thin">
        <color rgb="FF00B050"/>
      </top>
      <bottom style="thin">
        <color rgb="FF00B050"/>
      </bottom>
      <diagonal/>
    </border>
    <border>
      <left style="thin">
        <color rgb="FF00B050"/>
      </left>
      <right style="thin">
        <color indexed="64"/>
      </right>
      <top style="thin">
        <color rgb="FF00B050"/>
      </top>
      <bottom style="thin">
        <color rgb="FF00B050"/>
      </bottom>
      <diagonal/>
    </border>
    <border>
      <left style="thin">
        <color indexed="64"/>
      </left>
      <right style="thin">
        <color rgb="FF00B050"/>
      </right>
      <top style="thin">
        <color rgb="FF00B050"/>
      </top>
      <bottom style="thin">
        <color indexed="64"/>
      </bottom>
      <diagonal/>
    </border>
    <border>
      <left style="thin">
        <color rgb="FF00B050"/>
      </left>
      <right style="thin">
        <color rgb="FF00B050"/>
      </right>
      <top style="thin">
        <color rgb="FF00B050"/>
      </top>
      <bottom style="thin">
        <color indexed="64"/>
      </bottom>
      <diagonal/>
    </border>
    <border>
      <left style="thin">
        <color rgb="FF00B050"/>
      </left>
      <right style="thin">
        <color indexed="64"/>
      </right>
      <top style="thin">
        <color rgb="FF00B050"/>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style="medium">
        <color rgb="FF000000"/>
      </bottom>
      <diagonal/>
    </border>
    <border>
      <left/>
      <right/>
      <top/>
      <bottom style="medium">
        <color rgb="FF000000"/>
      </bottom>
      <diagonal/>
    </border>
    <border>
      <left/>
      <right style="double">
        <color rgb="FF000000"/>
      </right>
      <top/>
      <bottom style="medium">
        <color rgb="FF000000"/>
      </bottom>
      <diagonal/>
    </border>
    <border>
      <left style="double">
        <color rgb="FF000000"/>
      </left>
      <right/>
      <top/>
      <bottom/>
      <diagonal/>
    </border>
    <border>
      <left/>
      <right style="double">
        <color rgb="FF000000"/>
      </right>
      <top/>
      <bottom/>
      <diagonal/>
    </border>
    <border>
      <left style="double">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double">
        <color rgb="FF000000"/>
      </right>
      <top style="medium">
        <color rgb="FF000000"/>
      </top>
      <bottom style="thin">
        <color rgb="FF000000"/>
      </bottom>
      <diagonal/>
    </border>
    <border>
      <left style="double">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double">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top style="thin">
        <color rgb="FF000000"/>
      </top>
      <bottom style="double">
        <color rgb="FF000000"/>
      </bottom>
      <diagonal/>
    </border>
    <border>
      <left/>
      <right/>
      <top style="thin">
        <color rgb="FF000000"/>
      </top>
      <bottom style="double">
        <color rgb="FF000000"/>
      </bottom>
      <diagonal/>
    </border>
    <border>
      <left/>
      <right style="thin">
        <color rgb="FF000000"/>
      </right>
      <top style="thin">
        <color rgb="FF000000"/>
      </top>
      <bottom style="thin">
        <color rgb="FF000000"/>
      </bottom>
      <diagonal/>
    </border>
    <border>
      <left/>
      <right/>
      <top/>
      <bottom style="thin">
        <color rgb="FF000000"/>
      </bottom>
      <diagonal/>
    </border>
  </borders>
  <cellStyleXfs count="51">
    <xf numFmtId="0" fontId="0" fillId="0" borderId="0"/>
    <xf numFmtId="168" fontId="8" fillId="0" borderId="0" applyFont="0" applyFill="0" applyBorder="0" applyAlignment="0" applyProtection="0"/>
    <xf numFmtId="0" fontId="8" fillId="0" borderId="0"/>
    <xf numFmtId="0" fontId="8" fillId="0" borderId="0"/>
    <xf numFmtId="173" fontId="8" fillId="0" borderId="0" applyFont="0" applyFill="0" applyBorder="0" applyAlignment="0" applyProtection="0"/>
    <xf numFmtId="173" fontId="8" fillId="0" borderId="0" applyFont="0" applyFill="0" applyBorder="0" applyAlignment="0" applyProtection="0"/>
    <xf numFmtId="174" fontId="8" fillId="0" borderId="0" applyFont="0" applyFill="0" applyBorder="0" applyAlignment="0" applyProtection="0"/>
    <xf numFmtId="0" fontId="8" fillId="0" borderId="0"/>
    <xf numFmtId="167" fontId="8" fillId="0" borderId="0" applyFont="0" applyFill="0" applyBorder="0" applyAlignment="0" applyProtection="0"/>
    <xf numFmtId="0" fontId="11" fillId="0" borderId="0" applyNumberFormat="0" applyFill="0" applyBorder="0" applyAlignment="0" applyProtection="0"/>
    <xf numFmtId="0" fontId="8" fillId="0" borderId="0"/>
    <xf numFmtId="9" fontId="17" fillId="0" borderId="0" applyFont="0" applyFill="0" applyBorder="0" applyAlignment="0" applyProtection="0"/>
    <xf numFmtId="173" fontId="8" fillId="0" borderId="0" applyFont="0" applyFill="0" applyBorder="0" applyAlignment="0" applyProtection="0"/>
    <xf numFmtId="0" fontId="17" fillId="0" borderId="0"/>
    <xf numFmtId="43" fontId="17" fillId="0" borderId="0" applyFont="0" applyFill="0" applyBorder="0" applyAlignment="0" applyProtection="0"/>
    <xf numFmtId="0" fontId="7" fillId="0" borderId="0"/>
    <xf numFmtId="9" fontId="8" fillId="0" borderId="0" applyFont="0" applyFill="0" applyBorder="0" applyAlignment="0" applyProtection="0"/>
    <xf numFmtId="173" fontId="7" fillId="0" borderId="0" applyFont="0" applyFill="0" applyBorder="0" applyAlignment="0" applyProtection="0"/>
    <xf numFmtId="9" fontId="8" fillId="0" borderId="0" applyFont="0" applyFill="0" applyBorder="0" applyAlignment="0" applyProtection="0"/>
    <xf numFmtId="0" fontId="18" fillId="0" borderId="0"/>
    <xf numFmtId="164" fontId="15" fillId="0" borderId="0" applyFont="0" applyFill="0" applyBorder="0" applyAlignment="0" applyProtection="0"/>
    <xf numFmtId="9" fontId="15" fillId="0" borderId="0" applyFont="0" applyFill="0" applyBorder="0" applyAlignment="0" applyProtection="0"/>
    <xf numFmtId="0" fontId="19" fillId="0" borderId="0" applyNumberFormat="0" applyFill="0" applyBorder="0" applyAlignment="0" applyProtection="0"/>
    <xf numFmtId="164" fontId="17" fillId="0" borderId="0" applyFont="0" applyFill="0" applyBorder="0" applyAlignment="0" applyProtection="0"/>
    <xf numFmtId="165" fontId="17" fillId="0" borderId="0" applyFont="0" applyFill="0" applyBorder="0" applyAlignment="0" applyProtection="0"/>
    <xf numFmtId="0" fontId="8" fillId="0" borderId="0"/>
    <xf numFmtId="9" fontId="17"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0" fontId="20" fillId="0" borderId="0" applyNumberFormat="0" applyFill="0" applyBorder="0" applyAlignment="0" applyProtection="0"/>
    <xf numFmtId="168" fontId="8" fillId="0" borderId="0" applyFont="0" applyFill="0" applyBorder="0" applyAlignment="0" applyProtection="0"/>
    <xf numFmtId="43" fontId="8" fillId="0" borderId="0" applyFont="0" applyFill="0" applyBorder="0" applyAlignment="0" applyProtection="0"/>
    <xf numFmtId="167" fontId="8" fillId="0" borderId="0" applyFont="0" applyFill="0" applyBorder="0" applyAlignment="0" applyProtection="0"/>
    <xf numFmtId="0" fontId="5" fillId="0" borderId="0"/>
    <xf numFmtId="41"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2" fontId="5" fillId="0" borderId="0" applyFont="0" applyFill="0" applyBorder="0" applyAlignment="0" applyProtection="0"/>
    <xf numFmtId="0" fontId="4" fillId="0" borderId="0"/>
    <xf numFmtId="42" fontId="4" fillId="0" borderId="0" applyFont="0" applyFill="0" applyBorder="0" applyAlignment="0" applyProtection="0"/>
    <xf numFmtId="0" fontId="3" fillId="0" borderId="0"/>
    <xf numFmtId="42" fontId="3" fillId="0" borderId="0" applyFont="0" applyFill="0" applyBorder="0" applyAlignment="0" applyProtection="0"/>
    <xf numFmtId="0" fontId="8" fillId="0" borderId="0"/>
    <xf numFmtId="9" fontId="2" fillId="0" borderId="0" applyFont="0" applyFill="0" applyBorder="0" applyAlignment="0" applyProtection="0"/>
    <xf numFmtId="0" fontId="2" fillId="0" borderId="0"/>
    <xf numFmtId="0" fontId="8" fillId="0" borderId="0"/>
    <xf numFmtId="0" fontId="1" fillId="0" borderId="0"/>
    <xf numFmtId="42" fontId="1" fillId="0" borderId="0" applyFont="0" applyFill="0" applyBorder="0" applyAlignment="0" applyProtection="0"/>
    <xf numFmtId="44" fontId="1" fillId="0" borderId="0" applyFont="0" applyFill="0" applyBorder="0" applyAlignment="0" applyProtection="0"/>
    <xf numFmtId="9" fontId="21" fillId="0" borderId="0" applyFont="0" applyFill="0" applyBorder="0" applyAlignment="0" applyProtection="0"/>
  </cellStyleXfs>
  <cellXfs count="436">
    <xf numFmtId="0" fontId="0" fillId="0" borderId="0" xfId="0"/>
    <xf numFmtId="0" fontId="8" fillId="0" borderId="0" xfId="7"/>
    <xf numFmtId="42" fontId="0" fillId="0" borderId="0" xfId="8" applyNumberFormat="1" applyFont="1"/>
    <xf numFmtId="0" fontId="12" fillId="9" borderId="6" xfId="7" applyFont="1" applyFill="1" applyBorder="1" applyAlignment="1">
      <alignment vertical="center" wrapText="1"/>
    </xf>
    <xf numFmtId="0" fontId="8" fillId="0" borderId="6" xfId="7" applyBorder="1" applyAlignment="1">
      <alignment horizontal="center" vertical="center"/>
    </xf>
    <xf numFmtId="9" fontId="8" fillId="0" borderId="6" xfId="7" applyNumberFormat="1" applyBorder="1" applyAlignment="1">
      <alignment horizontal="center" vertical="center"/>
    </xf>
    <xf numFmtId="42" fontId="8" fillId="0" borderId="6" xfId="7" applyNumberFormat="1" applyBorder="1" applyAlignment="1">
      <alignment vertical="center"/>
    </xf>
    <xf numFmtId="0" fontId="11" fillId="0" borderId="0" xfId="9"/>
    <xf numFmtId="0" fontId="13" fillId="0" borderId="0" xfId="7" applyFont="1"/>
    <xf numFmtId="0" fontId="9" fillId="4" borderId="1" xfId="7" applyFont="1" applyFill="1" applyBorder="1" applyAlignment="1">
      <alignment horizontal="center" vertical="center" wrapText="1"/>
    </xf>
    <xf numFmtId="0" fontId="9" fillId="4" borderId="5" xfId="7" applyFont="1" applyFill="1" applyBorder="1" applyAlignment="1">
      <alignment horizontal="center" vertical="center" wrapText="1"/>
    </xf>
    <xf numFmtId="42" fontId="8" fillId="0" borderId="0" xfId="7" applyNumberFormat="1"/>
    <xf numFmtId="0" fontId="9" fillId="9" borderId="1" xfId="7" applyFont="1" applyFill="1" applyBorder="1" applyAlignment="1">
      <alignment horizontal="center" vertical="center"/>
    </xf>
    <xf numFmtId="0" fontId="12" fillId="9" borderId="1" xfId="7" applyFont="1" applyFill="1" applyBorder="1" applyAlignment="1">
      <alignment vertical="center" wrapText="1"/>
    </xf>
    <xf numFmtId="0" fontId="8" fillId="0" borderId="1" xfId="7" applyBorder="1" applyAlignment="1">
      <alignment horizontal="center" vertical="center"/>
    </xf>
    <xf numFmtId="42" fontId="8" fillId="0" borderId="1" xfId="7" applyNumberFormat="1" applyBorder="1" applyAlignment="1">
      <alignment vertical="center"/>
    </xf>
    <xf numFmtId="0" fontId="16" fillId="0" borderId="1" xfId="7" applyFont="1" applyBorder="1" applyAlignment="1">
      <alignment vertical="center" wrapText="1"/>
    </xf>
    <xf numFmtId="42" fontId="8" fillId="0" borderId="1" xfId="7" applyNumberFormat="1" applyBorder="1" applyAlignment="1">
      <alignment horizontal="center" vertical="center"/>
    </xf>
    <xf numFmtId="177" fontId="8" fillId="0" borderId="1" xfId="7" applyNumberFormat="1" applyBorder="1" applyAlignment="1">
      <alignment horizontal="center" vertical="center"/>
    </xf>
    <xf numFmtId="177" fontId="8" fillId="0" borderId="1" xfId="7" applyNumberFormat="1" applyBorder="1" applyAlignment="1">
      <alignment vertical="center"/>
    </xf>
    <xf numFmtId="0" fontId="8" fillId="0" borderId="1" xfId="10" applyBorder="1" applyAlignment="1">
      <alignment horizontal="center" vertical="center" wrapText="1"/>
    </xf>
    <xf numFmtId="42" fontId="8" fillId="0" borderId="1" xfId="10" applyNumberFormat="1" applyBorder="1" applyAlignment="1">
      <alignment vertical="center" wrapText="1"/>
    </xf>
    <xf numFmtId="178" fontId="8" fillId="0" borderId="1" xfId="10" applyNumberFormat="1" applyBorder="1" applyAlignment="1">
      <alignment vertical="center" wrapText="1"/>
    </xf>
    <xf numFmtId="0" fontId="8" fillId="0" borderId="1" xfId="10" applyBorder="1" applyAlignment="1">
      <alignment vertical="center" wrapText="1"/>
    </xf>
    <xf numFmtId="42" fontId="9" fillId="6" borderId="1" xfId="7" applyNumberFormat="1" applyFont="1" applyFill="1" applyBorder="1" applyAlignment="1">
      <alignment vertical="center"/>
    </xf>
    <xf numFmtId="0" fontId="9" fillId="9" borderId="1" xfId="7" applyFont="1" applyFill="1" applyBorder="1" applyAlignment="1">
      <alignment horizontal="center"/>
    </xf>
    <xf numFmtId="0" fontId="9" fillId="9" borderId="1" xfId="7" applyFont="1" applyFill="1" applyBorder="1"/>
    <xf numFmtId="42" fontId="8" fillId="0" borderId="1" xfId="7" applyNumberFormat="1" applyBorder="1"/>
    <xf numFmtId="0" fontId="9" fillId="10" borderId="1" xfId="7" applyFont="1" applyFill="1" applyBorder="1" applyAlignment="1">
      <alignment horizontal="center"/>
    </xf>
    <xf numFmtId="0" fontId="9" fillId="10" borderId="1" xfId="7" applyFont="1" applyFill="1" applyBorder="1"/>
    <xf numFmtId="42" fontId="9" fillId="10" borderId="1" xfId="7" applyNumberFormat="1" applyFont="1" applyFill="1" applyBorder="1"/>
    <xf numFmtId="0" fontId="9" fillId="4" borderId="6" xfId="10" applyFont="1" applyFill="1" applyBorder="1" applyAlignment="1">
      <alignment horizontal="center" vertical="center" wrapText="1"/>
    </xf>
    <xf numFmtId="173" fontId="9" fillId="4" borderId="6" xfId="10" applyNumberFormat="1" applyFont="1" applyFill="1" applyBorder="1" applyAlignment="1">
      <alignment horizontal="center" vertical="center" wrapText="1"/>
    </xf>
    <xf numFmtId="0" fontId="8" fillId="0" borderId="6" xfId="10" applyBorder="1" applyAlignment="1">
      <alignment horizontal="center" vertical="center" wrapText="1"/>
    </xf>
    <xf numFmtId="0" fontId="8" fillId="0" borderId="6" xfId="10" applyBorder="1" applyAlignment="1">
      <alignment vertical="center" wrapText="1"/>
    </xf>
    <xf numFmtId="42" fontId="8" fillId="0" borderId="6" xfId="4" applyNumberFormat="1" applyFont="1" applyFill="1" applyBorder="1" applyAlignment="1">
      <alignment vertical="center" wrapText="1"/>
    </xf>
    <xf numFmtId="3" fontId="8" fillId="0" borderId="6" xfId="10" applyNumberFormat="1" applyBorder="1" applyAlignment="1">
      <alignment horizontal="center" vertical="center" wrapText="1"/>
    </xf>
    <xf numFmtId="42" fontId="8" fillId="0" borderId="6" xfId="12" applyNumberFormat="1" applyFont="1" applyFill="1" applyBorder="1" applyAlignment="1">
      <alignment vertical="center" wrapText="1"/>
    </xf>
    <xf numFmtId="179" fontId="8" fillId="0" borderId="6" xfId="6" applyNumberFormat="1" applyFont="1" applyFill="1" applyBorder="1" applyAlignment="1">
      <alignment vertical="center" wrapText="1"/>
    </xf>
    <xf numFmtId="179" fontId="9" fillId="0" borderId="6" xfId="6" applyNumberFormat="1" applyFont="1" applyFill="1" applyBorder="1" applyAlignment="1">
      <alignment vertical="center" wrapText="1"/>
    </xf>
    <xf numFmtId="180" fontId="8" fillId="0" borderId="0" xfId="11" applyNumberFormat="1" applyFont="1"/>
    <xf numFmtId="0" fontId="9" fillId="4" borderId="6" xfId="7" applyFont="1" applyFill="1" applyBorder="1" applyAlignment="1">
      <alignment horizontal="center" vertical="center"/>
    </xf>
    <xf numFmtId="0" fontId="9" fillId="4" borderId="1" xfId="7" applyFont="1" applyFill="1" applyBorder="1" applyAlignment="1">
      <alignment horizontal="center" vertical="center"/>
    </xf>
    <xf numFmtId="0" fontId="9" fillId="6" borderId="6" xfId="7" applyFont="1" applyFill="1" applyBorder="1" applyAlignment="1">
      <alignment horizontal="center" vertical="center"/>
    </xf>
    <xf numFmtId="0" fontId="9" fillId="8" borderId="13" xfId="7" applyFont="1" applyFill="1" applyBorder="1" applyAlignment="1">
      <alignment vertical="center"/>
    </xf>
    <xf numFmtId="0" fontId="9" fillId="8" borderId="14" xfId="7" applyFont="1" applyFill="1" applyBorder="1" applyAlignment="1">
      <alignment vertical="center"/>
    </xf>
    <xf numFmtId="0" fontId="9" fillId="8" borderId="15" xfId="7" applyFont="1" applyFill="1" applyBorder="1" applyAlignment="1">
      <alignment vertical="center"/>
    </xf>
    <xf numFmtId="0" fontId="9" fillId="8" borderId="16" xfId="7" applyFont="1" applyFill="1" applyBorder="1" applyAlignment="1">
      <alignment vertical="center"/>
    </xf>
    <xf numFmtId="0" fontId="9" fillId="4" borderId="19" xfId="7" applyFont="1" applyFill="1" applyBorder="1" applyAlignment="1">
      <alignment horizontal="center" vertical="center"/>
    </xf>
    <xf numFmtId="0" fontId="8" fillId="0" borderId="11" xfId="7" applyBorder="1" applyAlignment="1">
      <alignment horizontal="center" vertical="center"/>
    </xf>
    <xf numFmtId="0" fontId="9" fillId="9" borderId="17" xfId="7" applyFont="1" applyFill="1" applyBorder="1" applyAlignment="1">
      <alignment horizontal="center" vertical="center"/>
    </xf>
    <xf numFmtId="42" fontId="8" fillId="0" borderId="6" xfId="25" applyNumberFormat="1" applyBorder="1" applyAlignment="1">
      <alignment vertical="center"/>
    </xf>
    <xf numFmtId="42" fontId="8" fillId="0" borderId="19" xfId="7" applyNumberFormat="1" applyBorder="1" applyAlignment="1">
      <alignment vertical="center"/>
    </xf>
    <xf numFmtId="0" fontId="11" fillId="0" borderId="9" xfId="9" applyBorder="1" applyAlignment="1">
      <alignment horizontal="left"/>
    </xf>
    <xf numFmtId="42" fontId="9" fillId="6" borderId="19" xfId="8" applyNumberFormat="1" applyFont="1" applyFill="1" applyBorder="1" applyAlignment="1">
      <alignment vertical="center"/>
    </xf>
    <xf numFmtId="2" fontId="8" fillId="6" borderId="19" xfId="7" applyNumberFormat="1" applyFill="1" applyBorder="1"/>
    <xf numFmtId="0" fontId="9" fillId="6" borderId="21" xfId="7" applyFont="1" applyFill="1" applyBorder="1" applyAlignment="1">
      <alignment horizontal="center" vertical="center"/>
    </xf>
    <xf numFmtId="42" fontId="9" fillId="6" borderId="22" xfId="7" applyNumberFormat="1" applyFont="1" applyFill="1" applyBorder="1"/>
    <xf numFmtId="10" fontId="8" fillId="0" borderId="0" xfId="26" applyNumberFormat="1" applyFont="1"/>
    <xf numFmtId="175" fontId="8" fillId="0" borderId="0" xfId="1" applyNumberFormat="1"/>
    <xf numFmtId="0" fontId="22" fillId="20" borderId="42" xfId="0" applyFont="1" applyFill="1" applyBorder="1" applyAlignment="1">
      <alignment horizontal="center" vertical="top" wrapText="1"/>
    </xf>
    <xf numFmtId="0" fontId="22" fillId="20" borderId="42" xfId="0" applyFont="1" applyFill="1" applyBorder="1" applyAlignment="1">
      <alignment horizontal="left" vertical="top" wrapText="1" indent="3"/>
    </xf>
    <xf numFmtId="0" fontId="22" fillId="18" borderId="42" xfId="0" applyFont="1" applyFill="1" applyBorder="1" applyAlignment="1">
      <alignment horizontal="center" vertical="top" wrapText="1"/>
    </xf>
    <xf numFmtId="0" fontId="22" fillId="18" borderId="42" xfId="0" applyFont="1" applyFill="1" applyBorder="1" applyAlignment="1">
      <alignment horizontal="left" vertical="top" wrapText="1" indent="3"/>
    </xf>
    <xf numFmtId="0" fontId="23" fillId="0" borderId="42" xfId="0" applyFont="1" applyFill="1" applyBorder="1" applyAlignment="1">
      <alignment horizontal="left" wrapText="1"/>
    </xf>
    <xf numFmtId="0" fontId="24" fillId="0" borderId="42" xfId="0" applyFont="1" applyFill="1" applyBorder="1" applyAlignment="1">
      <alignment horizontal="center" vertical="top" wrapText="1"/>
    </xf>
    <xf numFmtId="0" fontId="22" fillId="18" borderId="42" xfId="0" applyFont="1" applyFill="1" applyBorder="1" applyAlignment="1">
      <alignment horizontal="left" vertical="top" wrapText="1" indent="2"/>
    </xf>
    <xf numFmtId="0" fontId="22" fillId="18" borderId="42" xfId="0" applyFont="1" applyFill="1" applyBorder="1" applyAlignment="1">
      <alignment horizontal="center" vertical="center" wrapText="1"/>
    </xf>
    <xf numFmtId="0" fontId="23" fillId="18" borderId="42" xfId="0" applyFont="1" applyFill="1" applyBorder="1" applyAlignment="1">
      <alignment horizontal="left" vertical="top" wrapText="1" indent="1"/>
    </xf>
    <xf numFmtId="1" fontId="23" fillId="0" borderId="42" xfId="0" applyNumberFormat="1" applyFont="1" applyFill="1" applyBorder="1" applyAlignment="1">
      <alignment horizontal="center" vertical="top" shrinkToFit="1"/>
    </xf>
    <xf numFmtId="0" fontId="24" fillId="0" borderId="42" xfId="0" applyFont="1" applyFill="1" applyBorder="1" applyAlignment="1">
      <alignment horizontal="left" vertical="top" wrapText="1"/>
    </xf>
    <xf numFmtId="2" fontId="23" fillId="0" borderId="42" xfId="0" applyNumberFormat="1" applyFont="1" applyFill="1" applyBorder="1" applyAlignment="1">
      <alignment horizontal="center" vertical="top" shrinkToFit="1"/>
    </xf>
    <xf numFmtId="182" fontId="23" fillId="0" borderId="42" xfId="0" applyNumberFormat="1" applyFont="1" applyFill="1" applyBorder="1" applyAlignment="1">
      <alignment horizontal="center" vertical="top" shrinkToFit="1"/>
    </xf>
    <xf numFmtId="0" fontId="24" fillId="0" borderId="42" xfId="0" applyFont="1" applyFill="1" applyBorder="1" applyAlignment="1">
      <alignment horizontal="right" vertical="top" wrapText="1"/>
    </xf>
    <xf numFmtId="0" fontId="23" fillId="0" borderId="42" xfId="0" applyFont="1" applyFill="1" applyBorder="1" applyAlignment="1">
      <alignment horizontal="left" vertical="top" wrapText="1"/>
    </xf>
    <xf numFmtId="0" fontId="22" fillId="18" borderId="42" xfId="0" applyFont="1" applyFill="1" applyBorder="1" applyAlignment="1">
      <alignment horizontal="left" vertical="top" wrapText="1" indent="8"/>
    </xf>
    <xf numFmtId="0" fontId="22" fillId="18" borderId="42" xfId="0" applyFont="1" applyFill="1" applyBorder="1" applyAlignment="1">
      <alignment horizontal="right" vertical="top" wrapText="1" indent="1"/>
    </xf>
    <xf numFmtId="182" fontId="25" fillId="21" borderId="42" xfId="0" applyNumberFormat="1" applyFont="1" applyFill="1" applyBorder="1" applyAlignment="1">
      <alignment horizontal="center" vertical="top" shrinkToFit="1"/>
    </xf>
    <xf numFmtId="182" fontId="25" fillId="19" borderId="42" xfId="0" applyNumberFormat="1" applyFont="1" applyFill="1" applyBorder="1" applyAlignment="1">
      <alignment horizontal="center" vertical="top" shrinkToFit="1"/>
    </xf>
    <xf numFmtId="181" fontId="23" fillId="0" borderId="42" xfId="1" applyNumberFormat="1" applyFont="1" applyFill="1" applyBorder="1" applyAlignment="1">
      <alignment horizontal="left" wrapText="1"/>
    </xf>
    <xf numFmtId="181" fontId="24" fillId="0" borderId="42" xfId="0" applyNumberFormat="1" applyFont="1" applyFill="1" applyBorder="1" applyAlignment="1">
      <alignment horizontal="center" vertical="top" wrapText="1"/>
    </xf>
    <xf numFmtId="181" fontId="22" fillId="21" borderId="42" xfId="0" applyNumberFormat="1" applyFont="1" applyFill="1" applyBorder="1" applyAlignment="1">
      <alignment horizontal="center" vertical="top" wrapText="1"/>
    </xf>
    <xf numFmtId="181" fontId="22" fillId="21" borderId="42" xfId="1" applyNumberFormat="1" applyFont="1" applyFill="1" applyBorder="1" applyAlignment="1">
      <alignment horizontal="center" vertical="top" wrapText="1"/>
    </xf>
    <xf numFmtId="181" fontId="23" fillId="0" borderId="42" xfId="0" applyNumberFormat="1" applyFont="1" applyFill="1" applyBorder="1" applyAlignment="1">
      <alignment horizontal="left" wrapText="1"/>
    </xf>
    <xf numFmtId="175" fontId="24" fillId="0" borderId="42" xfId="0" applyNumberFormat="1" applyFont="1" applyFill="1" applyBorder="1" applyAlignment="1">
      <alignment horizontal="right" vertical="top" wrapText="1"/>
    </xf>
    <xf numFmtId="176" fontId="23" fillId="0" borderId="42" xfId="0" applyNumberFormat="1" applyFont="1" applyFill="1" applyBorder="1" applyAlignment="1">
      <alignment horizontal="center" vertical="top" shrinkToFit="1"/>
    </xf>
    <xf numFmtId="0" fontId="24" fillId="0" borderId="0" xfId="2" applyFont="1"/>
    <xf numFmtId="0" fontId="24" fillId="0" borderId="42" xfId="0" applyFont="1" applyFill="1" applyBorder="1" applyAlignment="1">
      <alignment horizontal="left" wrapText="1"/>
    </xf>
    <xf numFmtId="0" fontId="22" fillId="18" borderId="42" xfId="0" applyFont="1" applyFill="1" applyBorder="1" applyAlignment="1">
      <alignment horizontal="left" vertical="center" wrapText="1" indent="7"/>
    </xf>
    <xf numFmtId="0" fontId="24" fillId="18" borderId="42" xfId="0" applyFont="1" applyFill="1" applyBorder="1" applyAlignment="1">
      <alignment horizontal="left" vertical="top" wrapText="1"/>
    </xf>
    <xf numFmtId="183" fontId="23" fillId="0" borderId="42" xfId="0" applyNumberFormat="1" applyFont="1" applyFill="1" applyBorder="1" applyAlignment="1">
      <alignment horizontal="center" vertical="top" shrinkToFit="1"/>
    </xf>
    <xf numFmtId="0" fontId="22" fillId="18" borderId="42" xfId="0" applyFont="1" applyFill="1" applyBorder="1" applyAlignment="1">
      <alignment horizontal="left" vertical="top" wrapText="1" indent="7"/>
    </xf>
    <xf numFmtId="0" fontId="22" fillId="0" borderId="0" xfId="2" applyFont="1"/>
    <xf numFmtId="0" fontId="24" fillId="0" borderId="0" xfId="0" applyFont="1"/>
    <xf numFmtId="0" fontId="22" fillId="0" borderId="0" xfId="2" applyFont="1" applyAlignment="1">
      <alignment horizontal="right"/>
    </xf>
    <xf numFmtId="44" fontId="24" fillId="0" borderId="0" xfId="0" applyNumberFormat="1" applyFont="1"/>
    <xf numFmtId="44" fontId="24" fillId="0" borderId="0" xfId="0" applyNumberFormat="1" applyFont="1" applyAlignment="1">
      <alignment horizontal="left"/>
    </xf>
    <xf numFmtId="0" fontId="24" fillId="0" borderId="0" xfId="0" applyFont="1" applyAlignment="1">
      <alignment horizontal="left"/>
    </xf>
    <xf numFmtId="175" fontId="25" fillId="21" borderId="42" xfId="0" applyNumberFormat="1" applyFont="1" applyFill="1" applyBorder="1" applyAlignment="1">
      <alignment horizontal="center" vertical="top" shrinkToFit="1"/>
    </xf>
    <xf numFmtId="181" fontId="25" fillId="21" borderId="42" xfId="0" applyNumberFormat="1" applyFont="1" applyFill="1" applyBorder="1" applyAlignment="1">
      <alignment horizontal="center" vertical="top" shrinkToFit="1"/>
    </xf>
    <xf numFmtId="0" fontId="24" fillId="0" borderId="0" xfId="2" applyFont="1" applyBorder="1"/>
    <xf numFmtId="0" fontId="22" fillId="20" borderId="42" xfId="0" applyFont="1" applyFill="1" applyBorder="1" applyAlignment="1">
      <alignment horizontal="center" vertical="center" wrapText="1"/>
    </xf>
    <xf numFmtId="0" fontId="22" fillId="20" borderId="42" xfId="0" applyFont="1" applyFill="1" applyBorder="1" applyAlignment="1">
      <alignment horizontal="left" vertical="center" wrapText="1" indent="2"/>
    </xf>
    <xf numFmtId="0" fontId="24" fillId="18" borderId="42" xfId="0" applyFont="1" applyFill="1" applyBorder="1" applyAlignment="1">
      <alignment horizontal="center" vertical="top" wrapText="1"/>
    </xf>
    <xf numFmtId="0" fontId="22" fillId="18" borderId="42" xfId="0" applyFont="1" applyFill="1" applyBorder="1" applyAlignment="1">
      <alignment horizontal="left" vertical="top" wrapText="1" indent="1"/>
    </xf>
    <xf numFmtId="0" fontId="22" fillId="0" borderId="0" xfId="2" applyFont="1" applyBorder="1"/>
    <xf numFmtId="0" fontId="24" fillId="0" borderId="0" xfId="0" applyFont="1" applyBorder="1"/>
    <xf numFmtId="3" fontId="24" fillId="0" borderId="0" xfId="2" applyNumberFormat="1" applyFont="1" applyBorder="1"/>
    <xf numFmtId="0" fontId="22" fillId="0" borderId="0" xfId="2" applyFont="1" applyBorder="1" applyAlignment="1">
      <alignment wrapText="1"/>
    </xf>
    <xf numFmtId="171" fontId="22" fillId="0" borderId="0" xfId="2" applyNumberFormat="1" applyFont="1" applyBorder="1" applyAlignment="1">
      <alignment horizontal="right" vertical="center"/>
    </xf>
    <xf numFmtId="0" fontId="22" fillId="0" borderId="0" xfId="2" applyFont="1" applyBorder="1" applyAlignment="1">
      <alignment horizontal="right"/>
    </xf>
    <xf numFmtId="44" fontId="24" fillId="0" borderId="0" xfId="0" applyNumberFormat="1" applyFont="1" applyBorder="1" applyAlignment="1">
      <alignment horizontal="left"/>
    </xf>
    <xf numFmtId="0" fontId="24" fillId="0" borderId="0" xfId="0" applyFont="1" applyBorder="1" applyAlignment="1">
      <alignment horizontal="left"/>
    </xf>
    <xf numFmtId="0" fontId="22" fillId="19" borderId="42" xfId="0" applyFont="1" applyFill="1" applyBorder="1" applyAlignment="1">
      <alignment horizontal="center" vertical="center" wrapText="1"/>
    </xf>
    <xf numFmtId="0" fontId="22" fillId="19" borderId="42" xfId="0" applyFont="1" applyFill="1" applyBorder="1" applyAlignment="1">
      <alignment horizontal="left" vertical="center" wrapText="1" indent="2"/>
    </xf>
    <xf numFmtId="0" fontId="22" fillId="18" borderId="42" xfId="0" applyFont="1" applyFill="1" applyBorder="1" applyAlignment="1">
      <alignment horizontal="left" vertical="top" wrapText="1"/>
    </xf>
    <xf numFmtId="0" fontId="24" fillId="0" borderId="42" xfId="0" applyFont="1" applyFill="1" applyBorder="1" applyAlignment="1">
      <alignment horizontal="right" vertical="top" wrapText="1" indent="1"/>
    </xf>
    <xf numFmtId="182" fontId="23" fillId="0" borderId="42" xfId="0" applyNumberFormat="1" applyFont="1" applyFill="1" applyBorder="1" applyAlignment="1">
      <alignment horizontal="left" vertical="top" shrinkToFit="1"/>
    </xf>
    <xf numFmtId="182" fontId="25" fillId="21" borderId="42" xfId="0" applyNumberFormat="1" applyFont="1" applyFill="1" applyBorder="1" applyAlignment="1">
      <alignment horizontal="left" vertical="top" shrinkToFit="1"/>
    </xf>
    <xf numFmtId="183" fontId="23" fillId="0" borderId="42" xfId="0" applyNumberFormat="1" applyFont="1" applyFill="1" applyBorder="1" applyAlignment="1">
      <alignment horizontal="left" vertical="top" shrinkToFit="1"/>
    </xf>
    <xf numFmtId="1" fontId="23" fillId="0" borderId="42" xfId="0" applyNumberFormat="1" applyFont="1" applyFill="1" applyBorder="1" applyAlignment="1">
      <alignment horizontal="center" vertical="center" shrinkToFit="1"/>
    </xf>
    <xf numFmtId="0" fontId="24" fillId="0" borderId="42" xfId="0" applyFont="1" applyFill="1" applyBorder="1" applyAlignment="1">
      <alignment horizontal="center" vertical="center" wrapText="1"/>
    </xf>
    <xf numFmtId="0" fontId="22" fillId="18" borderId="42" xfId="0" applyFont="1" applyFill="1" applyBorder="1" applyAlignment="1">
      <alignment horizontal="left" vertical="center" wrapText="1"/>
    </xf>
    <xf numFmtId="0" fontId="22" fillId="18" borderId="42" xfId="0" applyFont="1" applyFill="1" applyBorder="1" applyAlignment="1">
      <alignment horizontal="right" vertical="center" wrapText="1" indent="1"/>
    </xf>
    <xf numFmtId="0" fontId="22" fillId="18" borderId="42" xfId="0" applyFont="1" applyFill="1" applyBorder="1" applyAlignment="1">
      <alignment horizontal="left" vertical="center" wrapText="1" indent="1"/>
    </xf>
    <xf numFmtId="0" fontId="22" fillId="18" borderId="42" xfId="0" applyFont="1" applyFill="1" applyBorder="1" applyAlignment="1">
      <alignment horizontal="right" vertical="top" wrapText="1"/>
    </xf>
    <xf numFmtId="182" fontId="23" fillId="0" borderId="42" xfId="0" applyNumberFormat="1" applyFont="1" applyFill="1" applyBorder="1" applyAlignment="1">
      <alignment horizontal="right" vertical="top" shrinkToFit="1"/>
    </xf>
    <xf numFmtId="182" fontId="25" fillId="19" borderId="42" xfId="0" applyNumberFormat="1" applyFont="1" applyFill="1" applyBorder="1" applyAlignment="1">
      <alignment horizontal="left" vertical="top" indent="2" shrinkToFit="1"/>
    </xf>
    <xf numFmtId="0" fontId="24" fillId="18" borderId="42" xfId="0" applyFont="1" applyFill="1" applyBorder="1" applyAlignment="1">
      <alignment horizontal="left" wrapText="1"/>
    </xf>
    <xf numFmtId="182" fontId="25" fillId="21" borderId="42" xfId="0" applyNumberFormat="1" applyFont="1" applyFill="1" applyBorder="1" applyAlignment="1">
      <alignment horizontal="right" vertical="top" shrinkToFit="1"/>
    </xf>
    <xf numFmtId="170" fontId="24" fillId="0" borderId="0" xfId="0" applyNumberFormat="1" applyFont="1" applyBorder="1"/>
    <xf numFmtId="182" fontId="25" fillId="19" borderId="42" xfId="0" applyNumberFormat="1" applyFont="1" applyFill="1" applyBorder="1" applyAlignment="1">
      <alignment horizontal="right" vertical="top" shrinkToFit="1"/>
    </xf>
    <xf numFmtId="0" fontId="22" fillId="0" borderId="0" xfId="0" applyFont="1" applyBorder="1"/>
    <xf numFmtId="3" fontId="24" fillId="0" borderId="0" xfId="0" applyNumberFormat="1" applyFont="1" applyBorder="1" applyAlignment="1">
      <alignment horizontal="center" vertical="center"/>
    </xf>
    <xf numFmtId="0" fontId="24" fillId="0" borderId="0" xfId="0" applyFont="1" applyBorder="1" applyAlignment="1">
      <alignment horizontal="center" vertical="center"/>
    </xf>
    <xf numFmtId="3" fontId="24" fillId="0" borderId="0" xfId="0" applyNumberFormat="1" applyFont="1" applyBorder="1"/>
    <xf numFmtId="0" fontId="22" fillId="0" borderId="0" xfId="0" applyFont="1" applyBorder="1" applyAlignment="1">
      <alignment horizontal="center"/>
    </xf>
    <xf numFmtId="3" fontId="22" fillId="0" borderId="0" xfId="0" applyNumberFormat="1" applyFont="1" applyBorder="1" applyAlignment="1">
      <alignment horizontal="center"/>
    </xf>
    <xf numFmtId="0" fontId="24" fillId="0" borderId="0" xfId="2" applyFont="1" applyBorder="1" applyAlignment="1">
      <alignment horizontal="left"/>
    </xf>
    <xf numFmtId="171" fontId="24" fillId="0" borderId="0" xfId="2" applyNumberFormat="1" applyFont="1" applyBorder="1" applyAlignment="1">
      <alignment horizontal="center"/>
    </xf>
    <xf numFmtId="4" fontId="24" fillId="0" borderId="0" xfId="2" applyNumberFormat="1" applyFont="1" applyBorder="1" applyAlignment="1">
      <alignment horizontal="center"/>
    </xf>
    <xf numFmtId="3" fontId="24" fillId="0" borderId="0" xfId="0" applyNumberFormat="1" applyFont="1" applyBorder="1" applyAlignment="1">
      <alignment horizontal="center"/>
    </xf>
    <xf numFmtId="170" fontId="24" fillId="0" borderId="0" xfId="0" applyNumberFormat="1" applyFont="1" applyBorder="1" applyAlignment="1">
      <alignment horizontal="right"/>
    </xf>
    <xf numFmtId="0" fontId="22" fillId="0" borderId="0" xfId="0" applyFont="1" applyBorder="1" applyAlignment="1">
      <alignment horizontal="right"/>
    </xf>
    <xf numFmtId="170" fontId="22" fillId="0" borderId="0" xfId="0" applyNumberFormat="1" applyFont="1" applyBorder="1" applyAlignment="1">
      <alignment horizontal="right"/>
    </xf>
    <xf numFmtId="0" fontId="22" fillId="0" borderId="0" xfId="0" applyFont="1" applyBorder="1" applyAlignment="1">
      <alignment wrapText="1"/>
    </xf>
    <xf numFmtId="170" fontId="22" fillId="0" borderId="0" xfId="0" applyNumberFormat="1" applyFont="1" applyBorder="1" applyAlignment="1">
      <alignment horizontal="right" vertical="center"/>
    </xf>
    <xf numFmtId="44" fontId="24" fillId="0" borderId="0" xfId="0" applyNumberFormat="1" applyFont="1" applyBorder="1"/>
    <xf numFmtId="164" fontId="26" fillId="0" borderId="42" xfId="23" applyFont="1" applyBorder="1" applyAlignment="1">
      <alignment horizontal="right" vertical="center"/>
    </xf>
    <xf numFmtId="0" fontId="27" fillId="18" borderId="42" xfId="0" applyFont="1" applyFill="1" applyBorder="1" applyAlignment="1">
      <alignment horizontal="center" vertical="top" wrapText="1"/>
    </xf>
    <xf numFmtId="0" fontId="22" fillId="18" borderId="42" xfId="0" applyFont="1" applyFill="1" applyBorder="1" applyAlignment="1">
      <alignment horizontal="left" vertical="top" wrapText="1" indent="5"/>
    </xf>
    <xf numFmtId="0" fontId="22" fillId="18" borderId="42" xfId="0" applyFont="1" applyFill="1" applyBorder="1" applyAlignment="1">
      <alignment horizontal="left" vertical="center" wrapText="1" indent="5"/>
    </xf>
    <xf numFmtId="0" fontId="22" fillId="18" borderId="42" xfId="0" applyFont="1" applyFill="1" applyBorder="1" applyAlignment="1">
      <alignment horizontal="left" vertical="top" wrapText="1" indent="4"/>
    </xf>
    <xf numFmtId="0" fontId="24" fillId="0" borderId="0" xfId="0" applyFont="1" applyBorder="1" applyAlignment="1">
      <alignment vertical="center"/>
    </xf>
    <xf numFmtId="0" fontId="24" fillId="0" borderId="0" xfId="0" applyFont="1" applyAlignment="1">
      <alignment vertical="center"/>
    </xf>
    <xf numFmtId="0" fontId="24" fillId="0" borderId="0" xfId="0" applyFont="1" applyBorder="1" applyAlignment="1">
      <alignment vertical="center" wrapText="1"/>
    </xf>
    <xf numFmtId="0" fontId="24" fillId="0" borderId="0" xfId="0" applyFont="1" applyAlignment="1">
      <alignment vertical="center" wrapText="1"/>
    </xf>
    <xf numFmtId="0" fontId="23" fillId="0" borderId="33" xfId="0" applyFont="1" applyBorder="1" applyAlignment="1">
      <alignment vertical="center"/>
    </xf>
    <xf numFmtId="0" fontId="23" fillId="0" borderId="0" xfId="0" applyFont="1" applyAlignment="1">
      <alignment vertical="center"/>
    </xf>
    <xf numFmtId="0" fontId="23" fillId="0" borderId="0" xfId="0" applyFont="1" applyAlignment="1">
      <alignment horizontal="center" vertical="center"/>
    </xf>
    <xf numFmtId="0" fontId="23" fillId="0" borderId="34" xfId="0" applyFont="1" applyBorder="1" applyAlignment="1">
      <alignment vertical="center"/>
    </xf>
    <xf numFmtId="0" fontId="28" fillId="0" borderId="0" xfId="0" applyFont="1" applyBorder="1" applyAlignment="1">
      <alignment horizontal="center" vertical="center" wrapText="1"/>
    </xf>
    <xf numFmtId="0" fontId="25" fillId="14" borderId="35" xfId="0" applyFont="1" applyFill="1" applyBorder="1" applyAlignment="1">
      <alignment horizontal="center" vertical="center"/>
    </xf>
    <xf numFmtId="0" fontId="25" fillId="14" borderId="36" xfId="0" applyFont="1" applyFill="1" applyBorder="1" applyAlignment="1">
      <alignment horizontal="center" vertical="center"/>
    </xf>
    <xf numFmtId="0" fontId="25" fillId="14" borderId="36" xfId="0" applyFont="1" applyFill="1" applyBorder="1" applyAlignment="1">
      <alignment horizontal="center" vertical="center" wrapText="1"/>
    </xf>
    <xf numFmtId="0" fontId="25" fillId="14" borderId="37" xfId="0" applyFont="1" applyFill="1" applyBorder="1" applyAlignment="1">
      <alignment horizontal="center" vertical="center"/>
    </xf>
    <xf numFmtId="0" fontId="24" fillId="7" borderId="0" xfId="0" applyFont="1" applyFill="1" applyBorder="1" applyAlignment="1">
      <alignment vertical="center"/>
    </xf>
    <xf numFmtId="0" fontId="24" fillId="7" borderId="0" xfId="0" applyFont="1" applyFill="1" applyAlignment="1">
      <alignment vertical="center"/>
    </xf>
    <xf numFmtId="0" fontId="25" fillId="15" borderId="38" xfId="0" applyFont="1" applyFill="1" applyBorder="1" applyAlignment="1">
      <alignment horizontal="center" vertical="center"/>
    </xf>
    <xf numFmtId="0" fontId="26" fillId="0" borderId="38" xfId="0" applyFont="1" applyBorder="1" applyAlignment="1">
      <alignment horizontal="center" vertical="center"/>
    </xf>
    <xf numFmtId="0" fontId="26" fillId="0" borderId="42" xfId="0" applyFont="1" applyBorder="1" applyAlignment="1">
      <alignment horizontal="left" vertical="center"/>
    </xf>
    <xf numFmtId="0" fontId="26" fillId="0" borderId="42" xfId="0" applyFont="1" applyBorder="1" applyAlignment="1">
      <alignment horizontal="center" vertical="center"/>
    </xf>
    <xf numFmtId="164" fontId="26" fillId="0" borderId="43" xfId="23" applyFont="1" applyBorder="1" applyAlignment="1">
      <alignment horizontal="right" vertical="center"/>
    </xf>
    <xf numFmtId="166" fontId="24" fillId="0" borderId="0" xfId="0" applyNumberFormat="1" applyFont="1" applyBorder="1" applyAlignment="1">
      <alignment horizontal="right" vertical="center" wrapText="1"/>
    </xf>
    <xf numFmtId="0" fontId="27" fillId="15" borderId="38" xfId="0" applyFont="1" applyFill="1" applyBorder="1" applyAlignment="1">
      <alignment horizontal="center" vertical="center"/>
    </xf>
    <xf numFmtId="0" fontId="26" fillId="16" borderId="42" xfId="0" applyFont="1" applyFill="1" applyBorder="1" applyAlignment="1">
      <alignment horizontal="left" vertical="center" wrapText="1"/>
    </xf>
    <xf numFmtId="165" fontId="24" fillId="0" borderId="0" xfId="0" applyNumberFormat="1" applyFont="1" applyBorder="1" applyAlignment="1">
      <alignment vertical="center"/>
    </xf>
    <xf numFmtId="166" fontId="24" fillId="0" borderId="0" xfId="0" applyNumberFormat="1" applyFont="1" applyBorder="1" applyAlignment="1">
      <alignment vertical="center"/>
    </xf>
    <xf numFmtId="165" fontId="24" fillId="0" borderId="0" xfId="0" applyNumberFormat="1" applyFont="1" applyFill="1" applyBorder="1" applyAlignment="1">
      <alignment vertical="center"/>
    </xf>
    <xf numFmtId="0" fontId="24" fillId="0" borderId="0" xfId="0" applyFont="1" applyFill="1" applyBorder="1" applyAlignment="1">
      <alignment vertical="center"/>
    </xf>
    <xf numFmtId="166" fontId="24" fillId="0" borderId="0" xfId="0" applyNumberFormat="1" applyFont="1" applyFill="1" applyBorder="1" applyAlignment="1">
      <alignment vertical="center"/>
    </xf>
    <xf numFmtId="0" fontId="24" fillId="0" borderId="0" xfId="0" applyFont="1" applyFill="1" applyAlignment="1">
      <alignment vertical="center"/>
    </xf>
    <xf numFmtId="175" fontId="24" fillId="0" borderId="0" xfId="1" applyNumberFormat="1" applyFont="1" applyBorder="1" applyAlignment="1">
      <alignment vertical="center"/>
    </xf>
    <xf numFmtId="0" fontId="26" fillId="16" borderId="42" xfId="0" applyFont="1" applyFill="1" applyBorder="1" applyAlignment="1">
      <alignment horizontal="justify" vertical="center" wrapText="1"/>
    </xf>
    <xf numFmtId="0" fontId="26" fillId="0" borderId="42" xfId="0" applyFont="1" applyBorder="1" applyAlignment="1">
      <alignment horizontal="left" vertical="center" wrapText="1"/>
    </xf>
    <xf numFmtId="0" fontId="24" fillId="0" borderId="42" xfId="0" applyFont="1" applyBorder="1" applyAlignment="1">
      <alignment horizontal="left" vertical="center" wrapText="1"/>
    </xf>
    <xf numFmtId="164" fontId="27" fillId="17" borderId="45" xfId="0" applyNumberFormat="1" applyFont="1" applyFill="1" applyBorder="1" applyAlignment="1">
      <alignment vertical="center"/>
    </xf>
    <xf numFmtId="10" fontId="22" fillId="0" borderId="1" xfId="0" applyNumberFormat="1" applyFont="1" applyFill="1" applyBorder="1" applyAlignment="1">
      <alignment horizontal="center" vertical="center"/>
    </xf>
    <xf numFmtId="166" fontId="22" fillId="0" borderId="1" xfId="0" applyNumberFormat="1" applyFont="1" applyBorder="1" applyAlignment="1">
      <alignment horizontal="right" vertical="center"/>
    </xf>
    <xf numFmtId="166" fontId="22" fillId="3" borderId="1" xfId="0" applyNumberFormat="1" applyFont="1" applyFill="1" applyBorder="1" applyAlignment="1">
      <alignment horizontal="right" vertical="center"/>
    </xf>
    <xf numFmtId="10" fontId="22" fillId="0" borderId="1" xfId="0" applyNumberFormat="1" applyFont="1" applyFill="1" applyBorder="1" applyAlignment="1">
      <alignment vertical="center"/>
    </xf>
    <xf numFmtId="166" fontId="22" fillId="2" borderId="1" xfId="0" applyNumberFormat="1" applyFont="1" applyFill="1" applyBorder="1" applyAlignment="1">
      <alignment horizontal="right" vertical="center"/>
    </xf>
    <xf numFmtId="172" fontId="22" fillId="0" borderId="1" xfId="0" applyNumberFormat="1" applyFont="1" applyFill="1" applyBorder="1" applyAlignment="1">
      <alignment horizontal="center" vertical="center"/>
    </xf>
    <xf numFmtId="0" fontId="22" fillId="0" borderId="1" xfId="18" applyNumberFormat="1" applyFont="1" applyFill="1" applyBorder="1" applyAlignment="1">
      <alignment horizontal="right" vertical="center"/>
    </xf>
    <xf numFmtId="0" fontId="22" fillId="0" borderId="23" xfId="0" applyFont="1" applyFill="1" applyBorder="1" applyAlignment="1">
      <alignment horizontal="right" vertical="center"/>
    </xf>
    <xf numFmtId="166" fontId="22" fillId="5" borderId="23" xfId="0" applyNumberFormat="1" applyFont="1" applyFill="1" applyBorder="1" applyAlignment="1">
      <alignment horizontal="right" vertical="center"/>
    </xf>
    <xf numFmtId="0" fontId="24" fillId="0" borderId="0" xfId="0" applyFont="1" applyFill="1"/>
    <xf numFmtId="165" fontId="24" fillId="0" borderId="0" xfId="0" applyNumberFormat="1" applyFont="1"/>
    <xf numFmtId="165" fontId="24" fillId="0" borderId="0" xfId="0" applyNumberFormat="1" applyFont="1" applyFill="1"/>
    <xf numFmtId="165" fontId="24" fillId="0" borderId="0" xfId="0" applyNumberFormat="1" applyFont="1" applyBorder="1"/>
    <xf numFmtId="1" fontId="24" fillId="0" borderId="0" xfId="0" applyNumberFormat="1" applyFont="1"/>
    <xf numFmtId="1" fontId="24" fillId="0" borderId="0" xfId="0" applyNumberFormat="1" applyFont="1" applyBorder="1"/>
    <xf numFmtId="1" fontId="24" fillId="0" borderId="0" xfId="0" applyNumberFormat="1" applyFont="1" applyFill="1"/>
    <xf numFmtId="3" fontId="24" fillId="0" borderId="0" xfId="0" applyNumberFormat="1" applyFont="1" applyBorder="1" applyAlignment="1">
      <alignment horizontal="right"/>
    </xf>
    <xf numFmtId="0" fontId="24" fillId="0" borderId="0" xfId="0" applyFont="1" applyBorder="1" applyAlignment="1">
      <alignment horizontal="justify" vertical="center" wrapText="1"/>
    </xf>
    <xf numFmtId="171" fontId="24" fillId="0" borderId="0" xfId="1" applyNumberFormat="1" applyFont="1" applyBorder="1" applyAlignment="1">
      <alignment horizontal="center" vertical="center"/>
    </xf>
    <xf numFmtId="170" fontId="24" fillId="0" borderId="0" xfId="0" applyNumberFormat="1" applyFont="1" applyBorder="1" applyAlignment="1">
      <alignment horizontal="right" vertical="center"/>
    </xf>
    <xf numFmtId="0" fontId="24" fillId="18" borderId="42" xfId="0" applyFont="1" applyFill="1" applyBorder="1" applyAlignment="1">
      <alignment horizontal="left" vertical="top" wrapText="1" indent="1"/>
    </xf>
    <xf numFmtId="183" fontId="23" fillId="0" borderId="42" xfId="0" applyNumberFormat="1" applyFont="1" applyFill="1" applyBorder="1" applyAlignment="1">
      <alignment horizontal="right" vertical="top" shrinkToFit="1"/>
    </xf>
    <xf numFmtId="182" fontId="23" fillId="0" borderId="42" xfId="0" applyNumberFormat="1" applyFont="1" applyFill="1" applyBorder="1" applyAlignment="1">
      <alignment horizontal="right" vertical="center" shrinkToFit="1"/>
    </xf>
    <xf numFmtId="3" fontId="24" fillId="0" borderId="0" xfId="2" applyNumberFormat="1" applyFont="1" applyBorder="1" applyAlignment="1">
      <alignment horizontal="center"/>
    </xf>
    <xf numFmtId="171" fontId="24" fillId="0" borderId="0" xfId="2" applyNumberFormat="1" applyFont="1" applyBorder="1" applyAlignment="1">
      <alignment horizontal="right"/>
    </xf>
    <xf numFmtId="171" fontId="22" fillId="0" borderId="0" xfId="2" applyNumberFormat="1" applyFont="1" applyBorder="1" applyAlignment="1">
      <alignment horizontal="right"/>
    </xf>
    <xf numFmtId="0" fontId="22" fillId="19" borderId="42" xfId="0" applyFont="1" applyFill="1" applyBorder="1" applyAlignment="1">
      <alignment horizontal="center" vertical="top" wrapText="1"/>
    </xf>
    <xf numFmtId="0" fontId="22" fillId="19" borderId="42" xfId="0" applyFont="1" applyFill="1" applyBorder="1" applyAlignment="1">
      <alignment horizontal="left" vertical="top" wrapText="1" indent="2"/>
    </xf>
    <xf numFmtId="0" fontId="24" fillId="0" borderId="42" xfId="0" applyFont="1" applyFill="1" applyBorder="1" applyAlignment="1">
      <alignment horizontal="left" vertical="top" wrapText="1" indent="1"/>
    </xf>
    <xf numFmtId="0" fontId="24" fillId="0" borderId="0" xfId="2" applyFont="1" applyBorder="1" applyAlignment="1">
      <alignment horizontal="center"/>
    </xf>
    <xf numFmtId="169" fontId="24" fillId="0" borderId="0" xfId="2" applyNumberFormat="1" applyFont="1" applyBorder="1"/>
    <xf numFmtId="182" fontId="23" fillId="0" borderId="42" xfId="0" applyNumberFormat="1" applyFont="1" applyFill="1" applyBorder="1" applyAlignment="1">
      <alignment horizontal="left" vertical="top" indent="1" shrinkToFit="1"/>
    </xf>
    <xf numFmtId="0" fontId="22" fillId="18" borderId="42" xfId="0" applyFont="1" applyFill="1" applyBorder="1" applyAlignment="1">
      <alignment horizontal="left" vertical="center" wrapText="1" indent="4"/>
    </xf>
    <xf numFmtId="182" fontId="25" fillId="19" borderId="42" xfId="0" applyNumberFormat="1" applyFont="1" applyFill="1" applyBorder="1" applyAlignment="1">
      <alignment horizontal="left" vertical="top" indent="3" shrinkToFit="1"/>
    </xf>
    <xf numFmtId="0" fontId="24" fillId="0" borderId="0" xfId="2" applyFont="1" applyBorder="1" applyAlignment="1">
      <alignment horizontal="justify" vertical="center" wrapText="1"/>
    </xf>
    <xf numFmtId="0" fontId="24" fillId="0" borderId="0" xfId="2" applyFont="1" applyBorder="1" applyAlignment="1">
      <alignment horizontal="center" vertical="center"/>
    </xf>
    <xf numFmtId="3" fontId="24" fillId="0" borderId="0" xfId="2" applyNumberFormat="1" applyFont="1" applyBorder="1" applyAlignment="1">
      <alignment horizontal="center" vertical="center"/>
    </xf>
    <xf numFmtId="171" fontId="24" fillId="0" borderId="0" xfId="2" applyNumberFormat="1" applyFont="1" applyBorder="1" applyAlignment="1">
      <alignment horizontal="right" vertical="center"/>
    </xf>
    <xf numFmtId="3" fontId="24" fillId="0" borderId="0" xfId="2" applyNumberFormat="1" applyFont="1" applyBorder="1" applyAlignment="1">
      <alignment horizontal="right"/>
    </xf>
    <xf numFmtId="0" fontId="22" fillId="0" borderId="0" xfId="2" applyFont="1" applyBorder="1" applyAlignment="1">
      <alignment horizontal="center"/>
    </xf>
    <xf numFmtId="3" fontId="22" fillId="0" borderId="0" xfId="2" applyNumberFormat="1" applyFont="1" applyBorder="1" applyAlignment="1">
      <alignment horizontal="center"/>
    </xf>
    <xf numFmtId="0" fontId="22" fillId="18" borderId="42" xfId="0" applyFont="1" applyFill="1" applyBorder="1" applyAlignment="1">
      <alignment horizontal="left" vertical="top" wrapText="1" indent="6"/>
    </xf>
    <xf numFmtId="0" fontId="24" fillId="0" borderId="42" xfId="0" applyFont="1" applyFill="1" applyBorder="1" applyAlignment="1">
      <alignment horizontal="left" vertical="center" wrapText="1"/>
    </xf>
    <xf numFmtId="169" fontId="24" fillId="0" borderId="0" xfId="2" applyNumberFormat="1" applyFont="1"/>
    <xf numFmtId="171" fontId="24" fillId="0" borderId="0" xfId="2" applyNumberFormat="1" applyFont="1" applyAlignment="1">
      <alignment wrapText="1"/>
    </xf>
    <xf numFmtId="0" fontId="24" fillId="0" borderId="0" xfId="2" applyFont="1" applyAlignment="1">
      <alignment wrapText="1"/>
    </xf>
    <xf numFmtId="175" fontId="24" fillId="0" borderId="42" xfId="0" applyNumberFormat="1" applyFont="1" applyFill="1" applyBorder="1" applyAlignment="1">
      <alignment horizontal="center" vertical="top" wrapText="1"/>
    </xf>
    <xf numFmtId="0" fontId="23" fillId="0" borderId="42" xfId="0" applyFont="1" applyFill="1" applyBorder="1" applyAlignment="1">
      <alignment horizontal="center" wrapText="1"/>
    </xf>
    <xf numFmtId="181" fontId="24" fillId="0" borderId="42" xfId="0" applyNumberFormat="1" applyFont="1" applyFill="1" applyBorder="1" applyAlignment="1">
      <alignment horizontal="left" vertical="top" wrapText="1"/>
    </xf>
    <xf numFmtId="178" fontId="25" fillId="21" borderId="42" xfId="0" applyNumberFormat="1" applyFont="1" applyFill="1" applyBorder="1" applyAlignment="1">
      <alignment horizontal="left" vertical="top" shrinkToFit="1"/>
    </xf>
    <xf numFmtId="9" fontId="22" fillId="0" borderId="4" xfId="50" applyFont="1" applyBorder="1" applyAlignment="1">
      <alignment horizontal="right" vertical="center"/>
    </xf>
    <xf numFmtId="0" fontId="9" fillId="4" borderId="1" xfId="7" applyFont="1" applyFill="1" applyBorder="1" applyAlignment="1">
      <alignment horizontal="center" vertical="center"/>
    </xf>
    <xf numFmtId="0" fontId="9" fillId="6" borderId="17" xfId="7" applyFont="1" applyFill="1" applyBorder="1" applyAlignment="1">
      <alignment horizontal="center" vertical="center"/>
    </xf>
    <xf numFmtId="0" fontId="9" fillId="6" borderId="6" xfId="7" applyFont="1" applyFill="1" applyBorder="1" applyAlignment="1">
      <alignment horizontal="center" vertical="center"/>
    </xf>
    <xf numFmtId="0" fontId="9" fillId="6" borderId="20" xfId="7" applyFont="1" applyFill="1" applyBorder="1" applyAlignment="1">
      <alignment horizontal="center" vertical="center"/>
    </xf>
    <xf numFmtId="0" fontId="9" fillId="6" borderId="21" xfId="7" applyFont="1" applyFill="1" applyBorder="1" applyAlignment="1">
      <alignment horizontal="center" vertical="center"/>
    </xf>
    <xf numFmtId="0" fontId="9" fillId="8" borderId="10" xfId="7" applyFont="1" applyFill="1" applyBorder="1" applyAlignment="1">
      <alignment horizontal="left" vertical="center"/>
    </xf>
    <xf numFmtId="0" fontId="9" fillId="6" borderId="2" xfId="7" applyFont="1" applyFill="1" applyBorder="1" applyAlignment="1">
      <alignment horizontal="center" vertical="center"/>
    </xf>
    <xf numFmtId="0" fontId="9" fillId="6" borderId="3" xfId="7" applyFont="1" applyFill="1" applyBorder="1" applyAlignment="1">
      <alignment horizontal="center" vertical="center"/>
    </xf>
    <xf numFmtId="0" fontId="9" fillId="6" borderId="4" xfId="7" applyFont="1" applyFill="1" applyBorder="1" applyAlignment="1">
      <alignment horizontal="center" vertical="center"/>
    </xf>
    <xf numFmtId="0" fontId="9" fillId="8" borderId="1" xfId="7" applyFont="1" applyFill="1" applyBorder="1" applyAlignment="1">
      <alignment horizontal="center"/>
    </xf>
    <xf numFmtId="0" fontId="9" fillId="0" borderId="1" xfId="7" applyFont="1" applyBorder="1" applyAlignment="1">
      <alignment horizontal="center" vertical="top" wrapText="1"/>
    </xf>
    <xf numFmtId="0" fontId="9" fillId="0" borderId="3" xfId="7" applyFont="1" applyBorder="1" applyAlignment="1">
      <alignment horizontal="center"/>
    </xf>
    <xf numFmtId="0" fontId="9" fillId="4" borderId="17" xfId="7" applyFont="1" applyFill="1" applyBorder="1" applyAlignment="1">
      <alignment horizontal="center" vertical="center"/>
    </xf>
    <xf numFmtId="0" fontId="9" fillId="4" borderId="6" xfId="7" applyFont="1" applyFill="1" applyBorder="1" applyAlignment="1">
      <alignment horizontal="center" vertical="center"/>
    </xf>
    <xf numFmtId="0" fontId="9" fillId="4" borderId="6" xfId="7" applyFont="1" applyFill="1" applyBorder="1" applyAlignment="1">
      <alignment horizontal="center" vertical="center" wrapText="1"/>
    </xf>
    <xf numFmtId="0" fontId="9" fillId="4" borderId="7" xfId="7" applyFont="1" applyFill="1" applyBorder="1" applyAlignment="1">
      <alignment horizontal="center" vertical="center"/>
    </xf>
    <xf numFmtId="0" fontId="9" fillId="4" borderId="8" xfId="7" applyFont="1" applyFill="1" applyBorder="1" applyAlignment="1">
      <alignment horizontal="center" vertical="center"/>
    </xf>
    <xf numFmtId="0" fontId="9" fillId="4" borderId="18" xfId="7" applyFont="1" applyFill="1" applyBorder="1" applyAlignment="1">
      <alignment horizontal="center" vertical="center"/>
    </xf>
    <xf numFmtId="0" fontId="10" fillId="0" borderId="0" xfId="7" applyFont="1" applyAlignment="1">
      <alignment horizontal="center" wrapText="1"/>
    </xf>
    <xf numFmtId="0" fontId="9" fillId="9" borderId="6" xfId="10" applyFont="1" applyFill="1" applyBorder="1" applyAlignment="1">
      <alignment horizontal="center" vertical="center" wrapText="1"/>
    </xf>
    <xf numFmtId="0" fontId="9" fillId="0" borderId="6" xfId="10" applyFont="1" applyBorder="1" applyAlignment="1">
      <alignment horizontal="left" vertical="center" wrapText="1"/>
    </xf>
    <xf numFmtId="0" fontId="25" fillId="0" borderId="12" xfId="0" applyFont="1" applyFill="1" applyBorder="1" applyAlignment="1">
      <alignment horizontal="right" vertical="center" wrapText="1"/>
    </xf>
    <xf numFmtId="0" fontId="25" fillId="0" borderId="3" xfId="0" applyFont="1" applyFill="1" applyBorder="1" applyAlignment="1">
      <alignment horizontal="right" vertical="center" wrapText="1"/>
    </xf>
    <xf numFmtId="0" fontId="25" fillId="0" borderId="4" xfId="0" applyFont="1" applyFill="1" applyBorder="1" applyAlignment="1">
      <alignment horizontal="right" vertical="center" wrapText="1"/>
    </xf>
    <xf numFmtId="0" fontId="25" fillId="11" borderId="24" xfId="0" applyFont="1" applyFill="1" applyBorder="1" applyAlignment="1">
      <alignment horizontal="right" vertical="center" wrapText="1"/>
    </xf>
    <xf numFmtId="0" fontId="25" fillId="11" borderId="25" xfId="0" applyFont="1" applyFill="1" applyBorder="1" applyAlignment="1">
      <alignment horizontal="right" vertical="center" wrapText="1"/>
    </xf>
    <xf numFmtId="0" fontId="25" fillId="11" borderId="26" xfId="0" applyFont="1" applyFill="1" applyBorder="1" applyAlignment="1">
      <alignment horizontal="right" vertical="center" wrapText="1"/>
    </xf>
    <xf numFmtId="0" fontId="22" fillId="0" borderId="12" xfId="0" applyFont="1" applyBorder="1" applyAlignment="1">
      <alignment horizontal="right" vertical="center"/>
    </xf>
    <xf numFmtId="0" fontId="22" fillId="0" borderId="3" xfId="0" applyFont="1" applyBorder="1" applyAlignment="1">
      <alignment horizontal="right" vertical="center"/>
    </xf>
    <xf numFmtId="0" fontId="22" fillId="0" borderId="4" xfId="0" applyFont="1" applyBorder="1" applyAlignment="1">
      <alignment horizontal="right" vertical="center"/>
    </xf>
    <xf numFmtId="0" fontId="22" fillId="3" borderId="12" xfId="0" applyFont="1" applyFill="1" applyBorder="1" applyAlignment="1">
      <alignment horizontal="right" vertical="center"/>
    </xf>
    <xf numFmtId="0" fontId="22" fillId="3" borderId="3" xfId="0" applyFont="1" applyFill="1" applyBorder="1" applyAlignment="1">
      <alignment horizontal="right" vertical="center"/>
    </xf>
    <xf numFmtId="0" fontId="22" fillId="3" borderId="4" xfId="0" applyFont="1" applyFill="1" applyBorder="1" applyAlignment="1">
      <alignment horizontal="right" vertical="center"/>
    </xf>
    <xf numFmtId="0" fontId="25" fillId="11" borderId="12" xfId="0" applyFont="1" applyFill="1" applyBorder="1" applyAlignment="1">
      <alignment horizontal="right" vertical="center" wrapText="1"/>
    </xf>
    <xf numFmtId="0" fontId="25" fillId="11" borderId="3" xfId="0" applyFont="1" applyFill="1" applyBorder="1" applyAlignment="1">
      <alignment horizontal="right" vertical="center" wrapText="1"/>
    </xf>
    <xf numFmtId="0" fontId="25" fillId="11" borderId="4" xfId="0" applyFont="1" applyFill="1" applyBorder="1" applyAlignment="1">
      <alignment horizontal="right" vertical="center" wrapText="1"/>
    </xf>
    <xf numFmtId="0" fontId="25" fillId="12" borderId="27" xfId="0" applyFont="1" applyFill="1" applyBorder="1" applyAlignment="1">
      <alignment horizontal="center" vertical="center" wrapText="1"/>
    </xf>
    <xf numFmtId="0" fontId="24" fillId="0" borderId="28" xfId="0" applyFont="1" applyBorder="1"/>
    <xf numFmtId="0" fontId="24" fillId="0" borderId="29" xfId="0" applyFont="1" applyBorder="1"/>
    <xf numFmtId="0" fontId="25" fillId="13" borderId="30" xfId="0" applyFont="1" applyFill="1" applyBorder="1" applyAlignment="1">
      <alignment horizontal="center" vertical="center"/>
    </xf>
    <xf numFmtId="0" fontId="24" fillId="0" borderId="31" xfId="0" applyFont="1" applyBorder="1"/>
    <xf numFmtId="0" fontId="24" fillId="0" borderId="32" xfId="0" applyFont="1" applyBorder="1"/>
    <xf numFmtId="0" fontId="25" fillId="15" borderId="39" xfId="0" applyFont="1" applyFill="1" applyBorder="1" applyAlignment="1">
      <alignment horizontal="left" vertical="center"/>
    </xf>
    <xf numFmtId="0" fontId="24" fillId="0" borderId="40" xfId="0" applyFont="1" applyBorder="1"/>
    <xf numFmtId="0" fontId="24" fillId="0" borderId="41" xfId="0" applyFont="1" applyBorder="1"/>
    <xf numFmtId="0" fontId="27" fillId="15" borderId="39" xfId="0" applyFont="1" applyFill="1" applyBorder="1" applyAlignment="1">
      <alignment horizontal="left" vertical="center" wrapText="1"/>
    </xf>
    <xf numFmtId="0" fontId="24" fillId="0" borderId="40" xfId="0" applyFont="1" applyBorder="1" applyAlignment="1">
      <alignment wrapText="1"/>
    </xf>
    <xf numFmtId="0" fontId="24" fillId="0" borderId="41" xfId="0" applyFont="1" applyBorder="1" applyAlignment="1">
      <alignment wrapText="1"/>
    </xf>
    <xf numFmtId="0" fontId="27" fillId="17" borderId="44" xfId="0" applyFont="1" applyFill="1" applyBorder="1" applyAlignment="1">
      <alignment horizontal="center" vertical="center"/>
    </xf>
    <xf numFmtId="0" fontId="27" fillId="17" borderId="45" xfId="0" applyFont="1" applyFill="1" applyBorder="1" applyAlignment="1">
      <alignment horizontal="center" vertical="center"/>
    </xf>
    <xf numFmtId="0" fontId="22" fillId="20" borderId="39" xfId="0" applyFont="1" applyFill="1" applyBorder="1" applyAlignment="1">
      <alignment horizontal="left" vertical="top" wrapText="1" indent="36"/>
    </xf>
    <xf numFmtId="0" fontId="22" fillId="20" borderId="40" xfId="0" applyFont="1" applyFill="1" applyBorder="1" applyAlignment="1">
      <alignment horizontal="left" vertical="top" wrapText="1" indent="36"/>
    </xf>
    <xf numFmtId="0" fontId="22" fillId="20" borderId="46" xfId="0" applyFont="1" applyFill="1" applyBorder="1" applyAlignment="1">
      <alignment horizontal="left" vertical="top" wrapText="1" indent="36"/>
    </xf>
    <xf numFmtId="0" fontId="22" fillId="18" borderId="39" xfId="0" applyFont="1" applyFill="1" applyBorder="1" applyAlignment="1">
      <alignment horizontal="center" vertical="top" wrapText="1"/>
    </xf>
    <xf numFmtId="0" fontId="22" fillId="18" borderId="46" xfId="0" applyFont="1" applyFill="1" applyBorder="1" applyAlignment="1">
      <alignment horizontal="center" vertical="top" wrapText="1"/>
    </xf>
    <xf numFmtId="0" fontId="23" fillId="0" borderId="39" xfId="0" applyFont="1" applyFill="1" applyBorder="1" applyAlignment="1">
      <alignment horizontal="left" wrapText="1"/>
    </xf>
    <xf numFmtId="0" fontId="23" fillId="0" borderId="46" xfId="0" applyFont="1" applyFill="1" applyBorder="1" applyAlignment="1">
      <alignment horizontal="left" wrapText="1"/>
    </xf>
    <xf numFmtId="0" fontId="22" fillId="0" borderId="39" xfId="0" applyFont="1" applyFill="1" applyBorder="1" applyAlignment="1">
      <alignment horizontal="right" vertical="top" wrapText="1"/>
    </xf>
    <xf numFmtId="0" fontId="22" fillId="0" borderId="40" xfId="0" applyFont="1" applyFill="1" applyBorder="1" applyAlignment="1">
      <alignment horizontal="right" vertical="top" wrapText="1"/>
    </xf>
    <xf numFmtId="0" fontId="27" fillId="0" borderId="40" xfId="0" applyFont="1" applyFill="1" applyBorder="1" applyAlignment="1">
      <alignment horizontal="right" vertical="top" wrapText="1"/>
    </xf>
    <xf numFmtId="0" fontId="22" fillId="0" borderId="46" xfId="0" applyFont="1" applyFill="1" applyBorder="1" applyAlignment="1">
      <alignment horizontal="right" vertical="top" wrapText="1"/>
    </xf>
    <xf numFmtId="0" fontId="22" fillId="18" borderId="39" xfId="0" applyFont="1" applyFill="1" applyBorder="1" applyAlignment="1">
      <alignment horizontal="left" vertical="top" wrapText="1" indent="2"/>
    </xf>
    <xf numFmtId="0" fontId="22" fillId="18" borderId="40" xfId="0" applyFont="1" applyFill="1" applyBorder="1" applyAlignment="1">
      <alignment horizontal="left" vertical="top" wrapText="1" indent="2"/>
    </xf>
    <xf numFmtId="0" fontId="22" fillId="18" borderId="46" xfId="0" applyFont="1" applyFill="1" applyBorder="1" applyAlignment="1">
      <alignment horizontal="left" vertical="top" wrapText="1" indent="2"/>
    </xf>
    <xf numFmtId="0" fontId="22" fillId="18" borderId="40" xfId="0" applyFont="1" applyFill="1" applyBorder="1" applyAlignment="1">
      <alignment horizontal="center" vertical="top" wrapText="1"/>
    </xf>
    <xf numFmtId="0" fontId="22" fillId="19" borderId="39" xfId="0" applyFont="1" applyFill="1" applyBorder="1" applyAlignment="1">
      <alignment horizontal="left" vertical="top" wrapText="1" indent="33"/>
    </xf>
    <xf numFmtId="0" fontId="22" fillId="19" borderId="40" xfId="0" applyFont="1" applyFill="1" applyBorder="1" applyAlignment="1">
      <alignment horizontal="left" vertical="top" wrapText="1" indent="33"/>
    </xf>
    <xf numFmtId="0" fontId="22" fillId="19" borderId="46" xfId="0" applyFont="1" applyFill="1" applyBorder="1" applyAlignment="1">
      <alignment horizontal="left" vertical="top" wrapText="1" indent="33"/>
    </xf>
    <xf numFmtId="0" fontId="22" fillId="20" borderId="39" xfId="0" applyFont="1" applyFill="1" applyBorder="1" applyAlignment="1">
      <alignment horizontal="left" vertical="top" wrapText="1"/>
    </xf>
    <xf numFmtId="0" fontId="22" fillId="20" borderId="40" xfId="0" applyFont="1" applyFill="1" applyBorder="1" applyAlignment="1">
      <alignment horizontal="left" vertical="top" wrapText="1"/>
    </xf>
    <xf numFmtId="0" fontId="22" fillId="20" borderId="46" xfId="0" applyFont="1" applyFill="1" applyBorder="1" applyAlignment="1">
      <alignment horizontal="left" vertical="top" wrapText="1"/>
    </xf>
    <xf numFmtId="0" fontId="22" fillId="20" borderId="39" xfId="0" applyFont="1" applyFill="1" applyBorder="1" applyAlignment="1">
      <alignment horizontal="left" vertical="top" wrapText="1" indent="37"/>
    </xf>
    <xf numFmtId="0" fontId="22" fillId="20" borderId="40" xfId="0" applyFont="1" applyFill="1" applyBorder="1" applyAlignment="1">
      <alignment horizontal="left" vertical="top" wrapText="1" indent="37"/>
    </xf>
    <xf numFmtId="0" fontId="22" fillId="20" borderId="46" xfId="0" applyFont="1" applyFill="1" applyBorder="1" applyAlignment="1">
      <alignment horizontal="left" vertical="top" wrapText="1" indent="37"/>
    </xf>
    <xf numFmtId="0" fontId="22" fillId="19" borderId="39" xfId="0" applyFont="1" applyFill="1" applyBorder="1" applyAlignment="1">
      <alignment horizontal="right" vertical="top" wrapText="1"/>
    </xf>
    <xf numFmtId="0" fontId="22" fillId="19" borderId="40" xfId="0" applyFont="1" applyFill="1" applyBorder="1" applyAlignment="1">
      <alignment horizontal="right" vertical="top" wrapText="1"/>
    </xf>
    <xf numFmtId="0" fontId="22" fillId="19" borderId="46" xfId="0" applyFont="1" applyFill="1" applyBorder="1" applyAlignment="1">
      <alignment horizontal="right" vertical="top" wrapText="1"/>
    </xf>
    <xf numFmtId="0" fontId="22" fillId="20" borderId="39" xfId="0" applyFont="1" applyFill="1" applyBorder="1" applyAlignment="1">
      <alignment horizontal="left" vertical="top" wrapText="1" indent="35"/>
    </xf>
    <xf numFmtId="0" fontId="22" fillId="20" borderId="40" xfId="0" applyFont="1" applyFill="1" applyBorder="1" applyAlignment="1">
      <alignment horizontal="left" vertical="top" wrapText="1" indent="35"/>
    </xf>
    <xf numFmtId="0" fontId="22" fillId="20" borderId="46" xfId="0" applyFont="1" applyFill="1" applyBorder="1" applyAlignment="1">
      <alignment horizontal="left" vertical="top" wrapText="1" indent="35"/>
    </xf>
    <xf numFmtId="0" fontId="22" fillId="20" borderId="39" xfId="0" applyFont="1" applyFill="1" applyBorder="1" applyAlignment="1">
      <alignment horizontal="left" vertical="top" wrapText="1" indent="34"/>
    </xf>
    <xf numFmtId="0" fontId="22" fillId="20" borderId="40" xfId="0" applyFont="1" applyFill="1" applyBorder="1" applyAlignment="1">
      <alignment horizontal="left" vertical="top" wrapText="1" indent="34"/>
    </xf>
    <xf numFmtId="0" fontId="22" fillId="20" borderId="46" xfId="0" applyFont="1" applyFill="1" applyBorder="1" applyAlignment="1">
      <alignment horizontal="left" vertical="top" wrapText="1" indent="34"/>
    </xf>
    <xf numFmtId="0" fontId="22" fillId="19" borderId="39" xfId="0" applyFont="1" applyFill="1" applyBorder="1" applyAlignment="1">
      <alignment horizontal="center" vertical="top" wrapText="1"/>
    </xf>
    <xf numFmtId="0" fontId="22" fillId="19" borderId="40" xfId="0" applyFont="1" applyFill="1" applyBorder="1" applyAlignment="1">
      <alignment horizontal="center" vertical="top" wrapText="1"/>
    </xf>
    <xf numFmtId="0" fontId="22" fillId="19" borderId="46" xfId="0" applyFont="1" applyFill="1" applyBorder="1" applyAlignment="1">
      <alignment horizontal="center" vertical="top" wrapText="1"/>
    </xf>
    <xf numFmtId="0" fontId="24" fillId="0" borderId="39" xfId="0" applyFont="1" applyFill="1" applyBorder="1" applyAlignment="1">
      <alignment horizontal="left" vertical="top" wrapText="1"/>
    </xf>
    <xf numFmtId="0" fontId="24" fillId="0" borderId="46" xfId="0" applyFont="1" applyFill="1" applyBorder="1" applyAlignment="1">
      <alignment horizontal="left" vertical="top" wrapText="1"/>
    </xf>
    <xf numFmtId="0" fontId="24" fillId="0" borderId="39" xfId="0" applyFont="1" applyFill="1" applyBorder="1" applyAlignment="1">
      <alignment horizontal="left" wrapText="1"/>
    </xf>
    <xf numFmtId="0" fontId="24" fillId="0" borderId="46" xfId="0" applyFont="1" applyFill="1" applyBorder="1" applyAlignment="1">
      <alignment horizontal="left" wrapText="1"/>
    </xf>
    <xf numFmtId="0" fontId="27" fillId="20" borderId="40" xfId="0" applyFont="1" applyFill="1" applyBorder="1" applyAlignment="1">
      <alignment horizontal="left" vertical="top" wrapText="1" indent="34"/>
    </xf>
    <xf numFmtId="0" fontId="24" fillId="18" borderId="40" xfId="0" applyFont="1" applyFill="1" applyBorder="1" applyAlignment="1">
      <alignment horizontal="center" vertical="top" wrapText="1"/>
    </xf>
    <xf numFmtId="0" fontId="24" fillId="18" borderId="46" xfId="0" applyFont="1" applyFill="1" applyBorder="1" applyAlignment="1">
      <alignment horizontal="center" vertical="top" wrapText="1"/>
    </xf>
    <xf numFmtId="0" fontId="22" fillId="20" borderId="39" xfId="0" applyFont="1" applyFill="1" applyBorder="1" applyAlignment="1">
      <alignment horizontal="left" vertical="top" wrapText="1" indent="11"/>
    </xf>
    <xf numFmtId="0" fontId="22" fillId="20" borderId="40" xfId="0" applyFont="1" applyFill="1" applyBorder="1" applyAlignment="1">
      <alignment horizontal="left" vertical="top" wrapText="1" indent="11"/>
    </xf>
    <xf numFmtId="0" fontId="22" fillId="20" borderId="46" xfId="0" applyFont="1" applyFill="1" applyBorder="1" applyAlignment="1">
      <alignment horizontal="left" vertical="top" wrapText="1" indent="11"/>
    </xf>
    <xf numFmtId="0" fontId="24" fillId="20" borderId="39" xfId="0" applyFont="1" applyFill="1" applyBorder="1" applyAlignment="1">
      <alignment horizontal="left" vertical="top" wrapText="1"/>
    </xf>
    <xf numFmtId="0" fontId="24" fillId="20" borderId="40" xfId="0" applyFont="1" applyFill="1" applyBorder="1" applyAlignment="1">
      <alignment horizontal="left" vertical="top" wrapText="1"/>
    </xf>
    <xf numFmtId="0" fontId="24" fillId="20" borderId="46" xfId="0" applyFont="1" applyFill="1" applyBorder="1" applyAlignment="1">
      <alignment horizontal="left" vertical="top" wrapText="1"/>
    </xf>
    <xf numFmtId="0" fontId="22" fillId="0" borderId="39" xfId="0" applyFont="1" applyFill="1" applyBorder="1" applyAlignment="1">
      <alignment horizontal="center" vertical="top" wrapText="1"/>
    </xf>
    <xf numFmtId="0" fontId="22" fillId="0" borderId="40" xfId="0" applyFont="1" applyFill="1" applyBorder="1" applyAlignment="1">
      <alignment horizontal="center" vertical="top" wrapText="1"/>
    </xf>
    <xf numFmtId="0" fontId="22" fillId="0" borderId="46" xfId="0" applyFont="1" applyFill="1" applyBorder="1" applyAlignment="1">
      <alignment horizontal="center" vertical="top" wrapText="1"/>
    </xf>
    <xf numFmtId="0" fontId="22" fillId="20" borderId="39" xfId="0" applyFont="1" applyFill="1" applyBorder="1" applyAlignment="1">
      <alignment horizontal="left" vertical="top" wrapText="1" indent="33"/>
    </xf>
    <xf numFmtId="0" fontId="22" fillId="20" borderId="40" xfId="0" applyFont="1" applyFill="1" applyBorder="1" applyAlignment="1">
      <alignment horizontal="left" vertical="top" wrapText="1" indent="33"/>
    </xf>
    <xf numFmtId="0" fontId="22" fillId="20" borderId="46" xfId="0" applyFont="1" applyFill="1" applyBorder="1" applyAlignment="1">
      <alignment horizontal="left" vertical="top" wrapText="1" indent="33"/>
    </xf>
    <xf numFmtId="0" fontId="22" fillId="20" borderId="39" xfId="0" applyFont="1" applyFill="1" applyBorder="1" applyAlignment="1">
      <alignment horizontal="left" vertical="top" wrapText="1" indent="39"/>
    </xf>
    <xf numFmtId="0" fontId="22" fillId="20" borderId="40" xfId="0" applyFont="1" applyFill="1" applyBorder="1" applyAlignment="1">
      <alignment horizontal="left" vertical="top" wrapText="1" indent="39"/>
    </xf>
    <xf numFmtId="0" fontId="27" fillId="20" borderId="40" xfId="0" applyFont="1" applyFill="1" applyBorder="1" applyAlignment="1">
      <alignment horizontal="left" vertical="top" wrapText="1" indent="39"/>
    </xf>
    <xf numFmtId="0" fontId="22" fillId="20" borderId="46" xfId="0" applyFont="1" applyFill="1" applyBorder="1" applyAlignment="1">
      <alignment horizontal="left" vertical="top" wrapText="1" indent="39"/>
    </xf>
    <xf numFmtId="0" fontId="22" fillId="18" borderId="39" xfId="0" applyFont="1" applyFill="1" applyBorder="1" applyAlignment="1">
      <alignment horizontal="left" vertical="top" wrapText="1" indent="1"/>
    </xf>
    <xf numFmtId="0" fontId="22" fillId="18" borderId="40" xfId="0" applyFont="1" applyFill="1" applyBorder="1" applyAlignment="1">
      <alignment horizontal="left" vertical="top" wrapText="1" indent="1"/>
    </xf>
    <xf numFmtId="0" fontId="22" fillId="18" borderId="46" xfId="0" applyFont="1" applyFill="1" applyBorder="1" applyAlignment="1">
      <alignment horizontal="left" vertical="top" wrapText="1" indent="1"/>
    </xf>
    <xf numFmtId="0" fontId="22" fillId="20" borderId="39" xfId="0" applyFont="1" applyFill="1" applyBorder="1" applyAlignment="1">
      <alignment horizontal="left" vertical="top" wrapText="1" indent="12"/>
    </xf>
    <xf numFmtId="0" fontId="22" fillId="20" borderId="40" xfId="0" applyFont="1" applyFill="1" applyBorder="1" applyAlignment="1">
      <alignment horizontal="left" vertical="top" wrapText="1" indent="12"/>
    </xf>
    <xf numFmtId="0" fontId="22" fillId="20" borderId="46" xfId="0" applyFont="1" applyFill="1" applyBorder="1" applyAlignment="1">
      <alignment horizontal="left" vertical="top" wrapText="1" indent="12"/>
    </xf>
    <xf numFmtId="0" fontId="22" fillId="20" borderId="39" xfId="0" applyFont="1" applyFill="1" applyBorder="1" applyAlignment="1">
      <alignment horizontal="left" vertical="top" wrapText="1" indent="40"/>
    </xf>
    <xf numFmtId="0" fontId="22" fillId="20" borderId="40" xfId="0" applyFont="1" applyFill="1" applyBorder="1" applyAlignment="1">
      <alignment horizontal="left" vertical="top" wrapText="1" indent="40"/>
    </xf>
    <xf numFmtId="0" fontId="22" fillId="20" borderId="46" xfId="0" applyFont="1" applyFill="1" applyBorder="1" applyAlignment="1">
      <alignment horizontal="left" vertical="top" wrapText="1" indent="40"/>
    </xf>
    <xf numFmtId="0" fontId="22" fillId="20" borderId="39" xfId="0" applyFont="1" applyFill="1" applyBorder="1" applyAlignment="1">
      <alignment horizontal="left" vertical="top" wrapText="1" indent="38"/>
    </xf>
    <xf numFmtId="0" fontId="22" fillId="20" borderId="40" xfId="0" applyFont="1" applyFill="1" applyBorder="1" applyAlignment="1">
      <alignment horizontal="left" vertical="top" wrapText="1" indent="38"/>
    </xf>
    <xf numFmtId="0" fontId="22" fillId="20" borderId="46" xfId="0" applyFont="1" applyFill="1" applyBorder="1" applyAlignment="1">
      <alignment horizontal="left" vertical="top" wrapText="1" indent="38"/>
    </xf>
    <xf numFmtId="0" fontId="22" fillId="20" borderId="39" xfId="0" applyFont="1" applyFill="1" applyBorder="1" applyAlignment="1">
      <alignment horizontal="left" vertical="top" wrapText="1" indent="31"/>
    </xf>
    <xf numFmtId="0" fontId="22" fillId="20" borderId="40" xfId="0" applyFont="1" applyFill="1" applyBorder="1" applyAlignment="1">
      <alignment horizontal="left" vertical="top" wrapText="1" indent="31"/>
    </xf>
    <xf numFmtId="0" fontId="27" fillId="20" borderId="40" xfId="0" applyFont="1" applyFill="1" applyBorder="1" applyAlignment="1">
      <alignment horizontal="left" vertical="top" wrapText="1" indent="31"/>
    </xf>
    <xf numFmtId="0" fontId="22" fillId="20" borderId="46" xfId="0" applyFont="1" applyFill="1" applyBorder="1" applyAlignment="1">
      <alignment horizontal="left" vertical="top" wrapText="1" indent="31"/>
    </xf>
    <xf numFmtId="0" fontId="22" fillId="20" borderId="39" xfId="0" applyFont="1" applyFill="1" applyBorder="1" applyAlignment="1">
      <alignment horizontal="left" vertical="top" wrapText="1" indent="5"/>
    </xf>
    <xf numFmtId="0" fontId="22" fillId="20" borderId="40" xfId="0" applyFont="1" applyFill="1" applyBorder="1" applyAlignment="1">
      <alignment horizontal="left" vertical="top" wrapText="1" indent="5"/>
    </xf>
    <xf numFmtId="0" fontId="22" fillId="20" borderId="46" xfId="0" applyFont="1" applyFill="1" applyBorder="1" applyAlignment="1">
      <alignment horizontal="left" vertical="top" wrapText="1" indent="5"/>
    </xf>
    <xf numFmtId="0" fontId="22" fillId="20" borderId="39" xfId="0" applyFont="1" applyFill="1" applyBorder="1" applyAlignment="1">
      <alignment horizontal="left" vertical="top" wrapText="1" indent="32"/>
    </xf>
    <xf numFmtId="0" fontId="22" fillId="20" borderId="40" xfId="0" applyFont="1" applyFill="1" applyBorder="1" applyAlignment="1">
      <alignment horizontal="left" vertical="top" wrapText="1" indent="32"/>
    </xf>
    <xf numFmtId="0" fontId="22" fillId="20" borderId="46" xfId="0" applyFont="1" applyFill="1" applyBorder="1" applyAlignment="1">
      <alignment horizontal="left" vertical="top" wrapText="1" indent="32"/>
    </xf>
    <xf numFmtId="0" fontId="22" fillId="20" borderId="39" xfId="0" applyFont="1" applyFill="1" applyBorder="1" applyAlignment="1">
      <alignment horizontal="left" vertical="top" wrapText="1" indent="30"/>
    </xf>
    <xf numFmtId="0" fontId="22" fillId="20" borderId="40" xfId="0" applyFont="1" applyFill="1" applyBorder="1" applyAlignment="1">
      <alignment horizontal="left" vertical="top" wrapText="1" indent="30"/>
    </xf>
    <xf numFmtId="0" fontId="22" fillId="20" borderId="46" xfId="0" applyFont="1" applyFill="1" applyBorder="1" applyAlignment="1">
      <alignment horizontal="left" vertical="top" wrapText="1" indent="30"/>
    </xf>
    <xf numFmtId="181" fontId="22" fillId="20" borderId="39" xfId="0" applyNumberFormat="1" applyFont="1" applyFill="1" applyBorder="1" applyAlignment="1">
      <alignment horizontal="left" vertical="top" wrapText="1" indent="23"/>
    </xf>
    <xf numFmtId="181" fontId="22" fillId="20" borderId="40" xfId="0" applyNumberFormat="1" applyFont="1" applyFill="1" applyBorder="1" applyAlignment="1">
      <alignment horizontal="left" vertical="top" wrapText="1" indent="23"/>
    </xf>
    <xf numFmtId="181" fontId="27" fillId="20" borderId="40" xfId="0" applyNumberFormat="1" applyFont="1" applyFill="1" applyBorder="1" applyAlignment="1">
      <alignment horizontal="left" vertical="top" wrapText="1" indent="23"/>
    </xf>
    <xf numFmtId="181" fontId="22" fillId="20" borderId="46" xfId="0" applyNumberFormat="1" applyFont="1" applyFill="1" applyBorder="1" applyAlignment="1">
      <alignment horizontal="left" vertical="top" wrapText="1" indent="23"/>
    </xf>
    <xf numFmtId="0" fontId="22" fillId="20" borderId="39" xfId="0" applyFont="1" applyFill="1" applyBorder="1" applyAlignment="1">
      <alignment horizontal="left" vertical="top" wrapText="1" indent="9"/>
    </xf>
    <xf numFmtId="0" fontId="22" fillId="20" borderId="40" xfId="0" applyFont="1" applyFill="1" applyBorder="1" applyAlignment="1">
      <alignment horizontal="left" vertical="top" wrapText="1" indent="9"/>
    </xf>
    <xf numFmtId="0" fontId="22" fillId="20" borderId="46" xfId="0" applyFont="1" applyFill="1" applyBorder="1" applyAlignment="1">
      <alignment horizontal="left" vertical="top" wrapText="1" indent="9"/>
    </xf>
    <xf numFmtId="0" fontId="24" fillId="19" borderId="39" xfId="0" applyFont="1" applyFill="1" applyBorder="1" applyAlignment="1">
      <alignment horizontal="left" vertical="top" wrapText="1"/>
    </xf>
    <xf numFmtId="0" fontId="24" fillId="19" borderId="40" xfId="0" applyFont="1" applyFill="1" applyBorder="1" applyAlignment="1">
      <alignment horizontal="left" vertical="top" wrapText="1"/>
    </xf>
    <xf numFmtId="0" fontId="24" fillId="19" borderId="46" xfId="0" applyFont="1" applyFill="1" applyBorder="1" applyAlignment="1">
      <alignment horizontal="left" vertical="top" wrapText="1"/>
    </xf>
    <xf numFmtId="0" fontId="22" fillId="20" borderId="39" xfId="0" applyFont="1" applyFill="1" applyBorder="1" applyAlignment="1">
      <alignment horizontal="left" vertical="top" wrapText="1" indent="24"/>
    </xf>
    <xf numFmtId="0" fontId="22" fillId="20" borderId="40" xfId="0" applyFont="1" applyFill="1" applyBorder="1" applyAlignment="1">
      <alignment horizontal="left" vertical="top" wrapText="1" indent="24"/>
    </xf>
    <xf numFmtId="0" fontId="22" fillId="20" borderId="46" xfId="0" applyFont="1" applyFill="1" applyBorder="1" applyAlignment="1">
      <alignment horizontal="left" vertical="top" wrapText="1" indent="24"/>
    </xf>
    <xf numFmtId="0" fontId="22" fillId="20" borderId="39" xfId="0" applyFont="1" applyFill="1" applyBorder="1" applyAlignment="1">
      <alignment horizontal="left" vertical="top" wrapText="1" indent="23"/>
    </xf>
    <xf numFmtId="0" fontId="22" fillId="20" borderId="40" xfId="0" applyFont="1" applyFill="1" applyBorder="1" applyAlignment="1">
      <alignment horizontal="left" vertical="top" wrapText="1" indent="23"/>
    </xf>
    <xf numFmtId="0" fontId="22" fillId="20" borderId="46" xfId="0" applyFont="1" applyFill="1" applyBorder="1" applyAlignment="1">
      <alignment horizontal="left" vertical="top" wrapText="1" indent="23"/>
    </xf>
    <xf numFmtId="0" fontId="27" fillId="20" borderId="40" xfId="0" applyFont="1" applyFill="1" applyBorder="1" applyAlignment="1">
      <alignment horizontal="left" vertical="top" wrapText="1" indent="36"/>
    </xf>
    <xf numFmtId="0" fontId="22" fillId="18" borderId="39" xfId="0" applyFont="1" applyFill="1" applyBorder="1" applyAlignment="1">
      <alignment horizontal="left" vertical="top" wrapText="1"/>
    </xf>
    <xf numFmtId="0" fontId="22" fillId="18" borderId="40" xfId="0" applyFont="1" applyFill="1" applyBorder="1" applyAlignment="1">
      <alignment horizontal="left" vertical="top" wrapText="1"/>
    </xf>
    <xf numFmtId="0" fontId="22" fillId="18" borderId="46" xfId="0" applyFont="1" applyFill="1" applyBorder="1" applyAlignment="1">
      <alignment horizontal="left" vertical="top" wrapText="1"/>
    </xf>
    <xf numFmtId="0" fontId="24" fillId="20" borderId="40" xfId="0" applyFont="1" applyFill="1" applyBorder="1" applyAlignment="1">
      <alignment horizontal="left" vertical="top" wrapText="1" indent="5"/>
    </xf>
    <xf numFmtId="0" fontId="24" fillId="20" borderId="46" xfId="0" applyFont="1" applyFill="1" applyBorder="1" applyAlignment="1">
      <alignment horizontal="left" vertical="top" wrapText="1" indent="5"/>
    </xf>
    <xf numFmtId="0" fontId="22" fillId="19" borderId="39" xfId="0" applyFont="1" applyFill="1" applyBorder="1" applyAlignment="1">
      <alignment horizontal="left" vertical="top" wrapText="1"/>
    </xf>
    <xf numFmtId="0" fontId="22" fillId="19" borderId="40" xfId="0" applyFont="1" applyFill="1" applyBorder="1" applyAlignment="1">
      <alignment horizontal="left" vertical="top" wrapText="1"/>
    </xf>
    <xf numFmtId="0" fontId="22" fillId="19" borderId="46" xfId="0" applyFont="1" applyFill="1" applyBorder="1" applyAlignment="1">
      <alignment horizontal="left" vertical="top" wrapText="1"/>
    </xf>
    <xf numFmtId="0" fontId="22" fillId="20" borderId="39" xfId="0" applyFont="1" applyFill="1" applyBorder="1" applyAlignment="1">
      <alignment horizontal="left" vertical="top" wrapText="1" indent="10"/>
    </xf>
    <xf numFmtId="0" fontId="22" fillId="20" borderId="40" xfId="0" applyFont="1" applyFill="1" applyBorder="1" applyAlignment="1">
      <alignment horizontal="left" vertical="top" wrapText="1" indent="10"/>
    </xf>
    <xf numFmtId="0" fontId="22" fillId="20" borderId="46" xfId="0" applyFont="1" applyFill="1" applyBorder="1" applyAlignment="1">
      <alignment horizontal="left" vertical="top" wrapText="1" indent="10"/>
    </xf>
    <xf numFmtId="0" fontId="24" fillId="0" borderId="39" xfId="0" applyFont="1" applyFill="1" applyBorder="1" applyAlignment="1">
      <alignment horizontal="center" vertical="top" wrapText="1"/>
    </xf>
    <xf numFmtId="0" fontId="24" fillId="0" borderId="46" xfId="0" applyFont="1" applyFill="1" applyBorder="1" applyAlignment="1">
      <alignment horizontal="center" vertical="top" wrapText="1"/>
    </xf>
    <xf numFmtId="0" fontId="22" fillId="0" borderId="39" xfId="0" applyFont="1" applyFill="1" applyBorder="1" applyAlignment="1">
      <alignment horizontal="right" vertical="top" wrapText="1" indent="1"/>
    </xf>
    <xf numFmtId="0" fontId="22" fillId="0" borderId="40" xfId="0" applyFont="1" applyFill="1" applyBorder="1" applyAlignment="1">
      <alignment horizontal="right" vertical="top" wrapText="1" indent="1"/>
    </xf>
    <xf numFmtId="0" fontId="22" fillId="0" borderId="46" xfId="0" applyFont="1" applyFill="1" applyBorder="1" applyAlignment="1">
      <alignment horizontal="right" vertical="top" wrapText="1" indent="1"/>
    </xf>
    <xf numFmtId="0" fontId="22" fillId="20" borderId="39" xfId="0" applyFont="1" applyFill="1" applyBorder="1" applyAlignment="1">
      <alignment horizontal="left" vertical="top" wrapText="1" indent="28"/>
    </xf>
    <xf numFmtId="0" fontId="22" fillId="20" borderId="40" xfId="0" applyFont="1" applyFill="1" applyBorder="1" applyAlignment="1">
      <alignment horizontal="left" vertical="top" wrapText="1" indent="28"/>
    </xf>
    <xf numFmtId="0" fontId="27" fillId="20" borderId="40" xfId="0" applyFont="1" applyFill="1" applyBorder="1" applyAlignment="1">
      <alignment horizontal="left" vertical="top" wrapText="1" indent="28"/>
    </xf>
    <xf numFmtId="0" fontId="22" fillId="20" borderId="46" xfId="0" applyFont="1" applyFill="1" applyBorder="1" applyAlignment="1">
      <alignment horizontal="left" vertical="top" wrapText="1" indent="28"/>
    </xf>
    <xf numFmtId="0" fontId="22" fillId="20" borderId="39" xfId="0" applyFont="1" applyFill="1" applyBorder="1" applyAlignment="1">
      <alignment horizontal="left" vertical="top" wrapText="1" indent="29"/>
    </xf>
    <xf numFmtId="0" fontId="22" fillId="20" borderId="40" xfId="0" applyFont="1" applyFill="1" applyBorder="1" applyAlignment="1">
      <alignment horizontal="left" vertical="top" wrapText="1" indent="29"/>
    </xf>
    <xf numFmtId="0" fontId="22" fillId="20" borderId="46" xfId="0" applyFont="1" applyFill="1" applyBorder="1" applyAlignment="1">
      <alignment horizontal="left" vertical="top" wrapText="1" indent="29"/>
    </xf>
    <xf numFmtId="0" fontId="22" fillId="20" borderId="39" xfId="0" applyFont="1" applyFill="1" applyBorder="1" applyAlignment="1">
      <alignment horizontal="left" vertical="top" wrapText="1" indent="27"/>
    </xf>
    <xf numFmtId="0" fontId="22" fillId="20" borderId="40" xfId="0" applyFont="1" applyFill="1" applyBorder="1" applyAlignment="1">
      <alignment horizontal="left" vertical="top" wrapText="1" indent="27"/>
    </xf>
    <xf numFmtId="0" fontId="22" fillId="20" borderId="46" xfId="0" applyFont="1" applyFill="1" applyBorder="1" applyAlignment="1">
      <alignment horizontal="left" vertical="top" wrapText="1" indent="27"/>
    </xf>
    <xf numFmtId="0" fontId="22" fillId="19" borderId="39" xfId="0" applyFont="1" applyFill="1" applyBorder="1" applyAlignment="1">
      <alignment horizontal="left" vertical="top" wrapText="1" indent="30"/>
    </xf>
    <xf numFmtId="0" fontId="22" fillId="19" borderId="40" xfId="0" applyFont="1" applyFill="1" applyBorder="1" applyAlignment="1">
      <alignment horizontal="left" vertical="top" wrapText="1" indent="30"/>
    </xf>
    <xf numFmtId="0" fontId="22" fillId="19" borderId="46" xfId="0" applyFont="1" applyFill="1" applyBorder="1" applyAlignment="1">
      <alignment horizontal="left" vertical="top" wrapText="1" indent="30"/>
    </xf>
    <xf numFmtId="0" fontId="22" fillId="19" borderId="39" xfId="0" applyFont="1" applyFill="1" applyBorder="1" applyAlignment="1">
      <alignment horizontal="left" vertical="top" wrapText="1" indent="32"/>
    </xf>
    <xf numFmtId="0" fontId="22" fillId="19" borderId="40" xfId="0" applyFont="1" applyFill="1" applyBorder="1" applyAlignment="1">
      <alignment horizontal="left" vertical="top" wrapText="1" indent="32"/>
    </xf>
    <xf numFmtId="0" fontId="22" fillId="19" borderId="46" xfId="0" applyFont="1" applyFill="1" applyBorder="1" applyAlignment="1">
      <alignment horizontal="left" vertical="top" wrapText="1" indent="32"/>
    </xf>
    <xf numFmtId="0" fontId="22" fillId="19" borderId="39" xfId="0" applyFont="1" applyFill="1" applyBorder="1" applyAlignment="1">
      <alignment horizontal="left" vertical="top" wrapText="1" indent="29"/>
    </xf>
    <xf numFmtId="0" fontId="22" fillId="19" borderId="40" xfId="0" applyFont="1" applyFill="1" applyBorder="1" applyAlignment="1">
      <alignment horizontal="left" vertical="top" wrapText="1" indent="29"/>
    </xf>
    <xf numFmtId="0" fontId="22" fillId="19" borderId="46" xfId="0" applyFont="1" applyFill="1" applyBorder="1" applyAlignment="1">
      <alignment horizontal="left" vertical="top" wrapText="1" indent="29"/>
    </xf>
    <xf numFmtId="0" fontId="22" fillId="19" borderId="39" xfId="0" applyFont="1" applyFill="1" applyBorder="1" applyAlignment="1">
      <alignment horizontal="left" vertical="top" wrapText="1" indent="27"/>
    </xf>
    <xf numFmtId="0" fontId="22" fillId="19" borderId="40" xfId="0" applyFont="1" applyFill="1" applyBorder="1" applyAlignment="1">
      <alignment horizontal="left" vertical="top" wrapText="1" indent="27"/>
    </xf>
    <xf numFmtId="0" fontId="22" fillId="19" borderId="46" xfId="0" applyFont="1" applyFill="1" applyBorder="1" applyAlignment="1">
      <alignment horizontal="left" vertical="top" wrapText="1" indent="27"/>
    </xf>
    <xf numFmtId="0" fontId="22" fillId="18" borderId="0" xfId="0" applyFont="1" applyFill="1" applyBorder="1" applyAlignment="1">
      <alignment horizontal="center" vertical="top" wrapText="1"/>
    </xf>
    <xf numFmtId="0" fontId="24" fillId="18" borderId="0" xfId="0" applyFont="1" applyFill="1" applyBorder="1" applyAlignment="1">
      <alignment horizontal="center" vertical="top" wrapText="1"/>
    </xf>
    <xf numFmtId="0" fontId="22" fillId="18" borderId="47" xfId="0" applyFont="1" applyFill="1" applyBorder="1" applyAlignment="1">
      <alignment horizontal="center" vertical="top" wrapText="1"/>
    </xf>
    <xf numFmtId="0" fontId="22" fillId="19" borderId="39" xfId="0" applyFont="1" applyFill="1" applyBorder="1" applyAlignment="1">
      <alignment horizontal="left" vertical="top" wrapText="1" indent="28"/>
    </xf>
    <xf numFmtId="0" fontId="22" fillId="19" borderId="40" xfId="0" applyFont="1" applyFill="1" applyBorder="1" applyAlignment="1">
      <alignment horizontal="left" vertical="top" wrapText="1" indent="28"/>
    </xf>
    <xf numFmtId="0" fontId="22" fillId="19" borderId="46" xfId="0" applyFont="1" applyFill="1" applyBorder="1" applyAlignment="1">
      <alignment horizontal="left" vertical="top" wrapText="1" indent="28"/>
    </xf>
    <xf numFmtId="0" fontId="22" fillId="19" borderId="39" xfId="0" applyFont="1" applyFill="1" applyBorder="1" applyAlignment="1">
      <alignment horizontal="left" vertical="top" wrapText="1" indent="26"/>
    </xf>
    <xf numFmtId="0" fontId="22" fillId="19" borderId="40" xfId="0" applyFont="1" applyFill="1" applyBorder="1" applyAlignment="1">
      <alignment horizontal="left" vertical="top" wrapText="1" indent="26"/>
    </xf>
    <xf numFmtId="0" fontId="22" fillId="19" borderId="46" xfId="0" applyFont="1" applyFill="1" applyBorder="1" applyAlignment="1">
      <alignment horizontal="left" vertical="top" wrapText="1" indent="26"/>
    </xf>
  </cellXfs>
  <cellStyles count="51">
    <cellStyle name="Hipervínculo 2" xfId="9"/>
    <cellStyle name="Hipervínculo 3" xfId="22"/>
    <cellStyle name="Hipervínculo 4" xfId="30"/>
    <cellStyle name="Millares [0] 2" xfId="35"/>
    <cellStyle name="Millares 2" xfId="32"/>
    <cellStyle name="Millares 2 2 2" xfId="4"/>
    <cellStyle name="Millares 2 2 2 2" xfId="36"/>
    <cellStyle name="Millares 3" xfId="5"/>
    <cellStyle name="Millares 3 2" xfId="12"/>
    <cellStyle name="Millares 3 3" xfId="37"/>
    <cellStyle name="Millares 4" xfId="14"/>
    <cellStyle name="Millares 4 2" xfId="17"/>
    <cellStyle name="Moneda" xfId="1" builtinId="4"/>
    <cellStyle name="Moneda [0] 2" xfId="20"/>
    <cellStyle name="Moneda [0] 2 2" xfId="33"/>
    <cellStyle name="Moneda [0] 3" xfId="8"/>
    <cellStyle name="Moneda [0] 4" xfId="23"/>
    <cellStyle name="Moneda [0] 5" xfId="38"/>
    <cellStyle name="Moneda [0] 6" xfId="40"/>
    <cellStyle name="Moneda [0] 7" xfId="42"/>
    <cellStyle name="Moneda [0] 8" xfId="48"/>
    <cellStyle name="Moneda 2" xfId="24"/>
    <cellStyle name="Moneda 2 2" xfId="31"/>
    <cellStyle name="Moneda 3" xfId="29"/>
    <cellStyle name="Moneda 3 2" xfId="6"/>
    <cellStyle name="Moneda 4" xfId="49"/>
    <cellStyle name="Normal" xfId="0" builtinId="0"/>
    <cellStyle name="Normal 10" xfId="47"/>
    <cellStyle name="Normal 2" xfId="2"/>
    <cellStyle name="Normal 2 2" xfId="3"/>
    <cellStyle name="Normal 2 2 2 2" xfId="10"/>
    <cellStyle name="Normal 3" xfId="19"/>
    <cellStyle name="Normal 3 2" xfId="45"/>
    <cellStyle name="Normal 3 5" xfId="46"/>
    <cellStyle name="Normal 4" xfId="13"/>
    <cellStyle name="Normal 4 2 2" xfId="43"/>
    <cellStyle name="Normal 5" xfId="27"/>
    <cellStyle name="Normal 6" xfId="7"/>
    <cellStyle name="Normal 6 2" xfId="25"/>
    <cellStyle name="Normal 6 2 2" xfId="15"/>
    <cellStyle name="Normal 7" xfId="34"/>
    <cellStyle name="Normal 8" xfId="39"/>
    <cellStyle name="Normal 9" xfId="41"/>
    <cellStyle name="Porcentaje" xfId="50" builtinId="5"/>
    <cellStyle name="Porcentaje 2" xfId="11"/>
    <cellStyle name="Porcentaje 2 2" xfId="44"/>
    <cellStyle name="Porcentaje 3" xfId="18"/>
    <cellStyle name="Porcentaje 3 2" xfId="26"/>
    <cellStyle name="Porcentaje 4" xfId="21"/>
    <cellStyle name="Porcentaje 5" xfId="28"/>
    <cellStyle name="Porcentual 2" xfId="16"/>
  </cellStyles>
  <dxfs count="0"/>
  <tableStyles count="0" defaultTableStyle="TableStyleMedium2" defaultPivotStyle="PivotStyleLight16"/>
  <colors>
    <mruColors>
      <color rgb="FF33CC33"/>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Encqe-14\725%20gestion%20electrificacion%20rural\Jose%20L\ENERTOLIMA\2012\ELECTRIFICACION%20RURAL\PROYECTOS%20DE%20ELECTRIFICACION1\FAER\RADICADOS%20EN%20UPME\MURILLO%202012\REV2\METODOLO\Usuario\PROYECTO%20DE%20ELECTRIFICACION%20RURAL\PE_01.xls?3B33EFB1" TargetMode="External"/><Relationship Id="rId1" Type="http://schemas.openxmlformats.org/officeDocument/2006/relationships/externalLinkPath" Target="file:///\\3B33EFB1\PE_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ncqe-14\725%20gestion%20electrificacion%20rural\Jose%20L\ENERTOLIMA\2012\ELECTRIFICACION%20RURAL\PROYECTOS%20DE%20ELECTRIFICACION1\FAER\RADICADOS%20EN%20UPME\MURILLO%202012\REV2\METODOLO\USUARIO\ejemplo\EVAL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INVIAS-FA\Puentes%20Mochilero%20Quebradon\TCC%20Obra%20definitivos\AIU%20Mochilero%20Quebrado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jmejia/Desktop/CTO%20IPSE%20208-2024/3.%20Precontractual%20ctos%20derivados/2024-10-03%20Presupuesto/6.%20PPTO%20Valle%20del%20Cauca%20Consolidado.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luisl\Documents\2023\IPSE\PROYECTOS%20OXI\BECERRIL,%20CESAR\Presupuesto%20y%20APU%20SISFV%20Municipio%20Becerril%20-%20Cesar%20-%20OxI.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ncqe-14\725%20gestion%20electrificacion%20rural\Jose%20L\ENERTOLIMA\2012\ELECTRIFICACION%20RURAL\PROYECTOS%20DE%20ELECTRIFICACION1\FAER\RADICADOS%20EN%20UPME\MURILLO%202012\REV2\METODOLO\Usuario\PROYECTO%20DE%20ELECTRIFICACION%20RURAL\IDEN.XLS?3B33EFB1" TargetMode="External"/><Relationship Id="rId1" Type="http://schemas.openxmlformats.org/officeDocument/2006/relationships/externalLinkPath" Target="file:///\\3B33EFB1\IDE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arlo%20Cardenas\Documents\CARLOS%20C.%20LOCAL\IPSE\PROYECTOS\TAMARA%20FERNANDO\6.%20PPTO%20Consolidado%20TAMARA%20V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uisl\Documents\2023\IPSE\PROYECTOS%20156\ZONA%204\SOLAR\CASANARE\TAMARA\6.%20PPTO%20Consolidado%20TAMARA%20V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arlo%20Cardenas\Documents\CARLOS%20C.%20LOCAL\1%20IPSE\1%20PROYECTOS\Copia%20de%20Presupuesto%20SSFVI%20-%20P8%20-%20Puerto%20As&#237;s(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ncqe-14\725%20gestion%20electrificacion%20rural\Jose%20L\ENERTOLIMA\2012\ELECTRIFICACION%20RURAL\PROYECTOS%20DE%20ELECTRIFICACION1\FAER\RADICADOS%20EN%20UPME\MURILLO%202012\REV2\METODOLO\USUARIO\ejemplo\PROG.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ncqe-14\725%20gestion%20electrificacion%20rural\Jose%20L\ENERTOLIMA\2012\ELECTRIFICACION%20RURAL\PROYECTOS%20DE%20ELECTRIFICACION1\FAER\RADICADOS%20EN%20UPME\MURILLO%202012\REV2\METODOLO\Usuario\ejemplo\EB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ncqe-14\725%20gestion%20electrificacion%20rural\Jose%20L\ENERTOLIMA\2012\ELECTRIFICACION%20RURAL\PROYECTOS%20DE%20ELECTRIFICACION1\FAER\RADICADOS%20EN%20UPME\MURILLO%202012\REV2\METODOLO\USUARIO\ejemplo\EV_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METODOLO\SISTEMA\PROYECTS\pr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Indice"/>
      <sheetName val="PE-01"/>
      <sheetName val="PE-02"/>
      <sheetName val="PE-03"/>
      <sheetName val="PE-04"/>
      <sheetName val="PE-05"/>
      <sheetName val="PE-06"/>
      <sheetName val="PE-07"/>
      <sheetName val="PE-08"/>
      <sheetName val="PE-09"/>
      <sheetName val="PE-10"/>
      <sheetName val="PE-11"/>
      <sheetName val="PE-12"/>
      <sheetName val="PE-13"/>
      <sheetName val="PE-14"/>
      <sheetName val="PE-15"/>
      <sheetName val="PE-16"/>
      <sheetName val="PE-17"/>
      <sheetName val="PE-18"/>
      <sheetName val="PE-19"/>
      <sheetName val="PE-20"/>
      <sheetName val="PE-21"/>
      <sheetName val="PE-22"/>
      <sheetName val="PE-23"/>
      <sheetName val="PE-24"/>
      <sheetName val="PE-25"/>
      <sheetName val="PE-26"/>
      <sheetName val="Entidades Financiadoras"/>
      <sheetName val="Control"/>
      <sheetName val="preinversion"/>
      <sheetName val="ejecucion"/>
      <sheetName val="mantenimiento"/>
      <sheetName val="Listad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row r="1">
          <cell r="A1" t="str">
            <v>ADMINISTRACION COMERCIAL Y FINANCIERA - MINTRANS</v>
          </cell>
        </row>
        <row r="2">
          <cell r="A2" t="str">
            <v>ADMINISTRACION DE PRESTACIONES SOCIALES (CAPRESUB)</v>
          </cell>
        </row>
        <row r="3">
          <cell r="A3" t="str">
            <v>ADMINISTRACION POSTAL NACIONAL</v>
          </cell>
        </row>
        <row r="4">
          <cell r="A4" t="str">
            <v>ADMINISTRACION Y MANEJO DEL SISTEMA DE PARQUES NACIONALES NATURALES</v>
          </cell>
        </row>
        <row r="5">
          <cell r="A5" t="str">
            <v>AGENCIA COLOMBIANA DE COOPERACION INTERNACIONAL</v>
          </cell>
        </row>
        <row r="6">
          <cell r="A6" t="str">
            <v>ALCALDIA DE ABEJORRAL</v>
          </cell>
        </row>
        <row r="7">
          <cell r="A7" t="str">
            <v>ALCALDIA DE ABREGO</v>
          </cell>
        </row>
        <row r="8">
          <cell r="A8" t="str">
            <v>ALCALDIA DE ABRIAQUÍ</v>
          </cell>
        </row>
        <row r="9">
          <cell r="A9" t="str">
            <v>ALCALDIA DE ACACÍAS</v>
          </cell>
        </row>
        <row r="10">
          <cell r="A10" t="str">
            <v>ALCALDIA DE ACANDÍ</v>
          </cell>
        </row>
        <row r="11">
          <cell r="A11" t="str">
            <v>ALCALDIA DE ACEVEDO</v>
          </cell>
        </row>
        <row r="12">
          <cell r="A12" t="str">
            <v>ALCALDIA DE ACHÍ</v>
          </cell>
        </row>
        <row r="13">
          <cell r="A13" t="str">
            <v>ALCALDIA DE AGRADO</v>
          </cell>
        </row>
        <row r="14">
          <cell r="A14" t="str">
            <v>ALCALDIA DE AGUA DE DIOS</v>
          </cell>
        </row>
        <row r="15">
          <cell r="A15" t="str">
            <v>ALCALDIA DE AGUACHICA</v>
          </cell>
        </row>
        <row r="16">
          <cell r="A16" t="str">
            <v>ALCALDIA DE AGUADA</v>
          </cell>
        </row>
        <row r="17">
          <cell r="A17" t="str">
            <v>ALCALDIA DE AGUADAS</v>
          </cell>
        </row>
        <row r="18">
          <cell r="A18" t="str">
            <v>ALCALDIA DE AGUAZUL</v>
          </cell>
        </row>
        <row r="19">
          <cell r="A19" t="str">
            <v>ALCALDIA DE AGUSTÍN CODAZZI</v>
          </cell>
        </row>
        <row r="20">
          <cell r="A20" t="str">
            <v>ALCALDIA DE AIPE</v>
          </cell>
        </row>
        <row r="21">
          <cell r="A21" t="str">
            <v>ALCALDIA DE ALBAN</v>
          </cell>
        </row>
        <row r="22">
          <cell r="A22" t="str">
            <v>ALCALDIA DE ALBANIA</v>
          </cell>
        </row>
        <row r="23">
          <cell r="A23" t="str">
            <v>ALCALDIA DE ALCALÁ</v>
          </cell>
        </row>
        <row r="24">
          <cell r="A24" t="str">
            <v>ALCALDIA DE ALDANA</v>
          </cell>
        </row>
        <row r="25">
          <cell r="A25" t="str">
            <v>ALCALDIA DE ALEJANDRÍA</v>
          </cell>
        </row>
        <row r="26">
          <cell r="A26" t="str">
            <v>ALCALDIA DE ALGARROBO</v>
          </cell>
        </row>
        <row r="27">
          <cell r="A27" t="str">
            <v>ALCALDIA DE ALGECIRAS</v>
          </cell>
        </row>
        <row r="28">
          <cell r="A28" t="str">
            <v>ALCALDIA DE ALMAGUER</v>
          </cell>
        </row>
        <row r="29">
          <cell r="A29" t="str">
            <v>ALCALDIA DE ALMEIDA</v>
          </cell>
        </row>
        <row r="30">
          <cell r="A30" t="str">
            <v>ALCALDIA DE ALPUJARRA</v>
          </cell>
        </row>
        <row r="31">
          <cell r="A31" t="str">
            <v>ALCALDIA DE ALTAMIRA</v>
          </cell>
        </row>
        <row r="32">
          <cell r="A32" t="str">
            <v>ALCALDIA DE ALTO BAUDO</v>
          </cell>
        </row>
        <row r="33">
          <cell r="A33" t="str">
            <v>ALCALDIA DE ALTOS DEL ROSARIO</v>
          </cell>
        </row>
        <row r="34">
          <cell r="A34" t="str">
            <v>ALCALDIA DE ALVARADO</v>
          </cell>
        </row>
        <row r="35">
          <cell r="A35" t="str">
            <v>ALCALDIA DE AMAGÁ</v>
          </cell>
        </row>
        <row r="36">
          <cell r="A36" t="str">
            <v>ALCALDIA DE AMALFI</v>
          </cell>
        </row>
        <row r="37">
          <cell r="A37" t="str">
            <v>ALCALDIA DE AMBALEMA</v>
          </cell>
        </row>
        <row r="38">
          <cell r="A38" t="str">
            <v>ALCALDIA DE ANAPOIMA</v>
          </cell>
        </row>
        <row r="39">
          <cell r="A39" t="str">
            <v>ALCALDIA DE ANCUYÁ</v>
          </cell>
        </row>
        <row r="40">
          <cell r="A40" t="str">
            <v>ALCALDIA DE ANDALUCÍA</v>
          </cell>
        </row>
        <row r="41">
          <cell r="A41" t="str">
            <v>ALCALDIA DE ANDES</v>
          </cell>
        </row>
        <row r="42">
          <cell r="A42" t="str">
            <v>ALCALDIA DE ANGELÓPOLIS</v>
          </cell>
        </row>
        <row r="43">
          <cell r="A43" t="str">
            <v>ALCALDIA DE ANGOSTURA</v>
          </cell>
        </row>
        <row r="44">
          <cell r="A44" t="str">
            <v>ALCALDIA DE ANOLAIMA</v>
          </cell>
        </row>
        <row r="45">
          <cell r="A45" t="str">
            <v>ALCALDIA DE ANORÍ</v>
          </cell>
        </row>
        <row r="46">
          <cell r="A46" t="str">
            <v>ALCALDIA DE ANSERMA</v>
          </cell>
        </row>
        <row r="47">
          <cell r="A47" t="str">
            <v>ALCALDIA DE ANSERMANUEVO</v>
          </cell>
        </row>
        <row r="48">
          <cell r="A48" t="str">
            <v>ALCALDIA DE ANZA</v>
          </cell>
        </row>
        <row r="49">
          <cell r="A49" t="str">
            <v>ALCALDIA DE ANZOÁTEGUI</v>
          </cell>
        </row>
        <row r="50">
          <cell r="A50" t="str">
            <v>ALCALDIA DE APARTADÓ</v>
          </cell>
        </row>
        <row r="51">
          <cell r="A51" t="str">
            <v>ALCALDIA DE APÍA</v>
          </cell>
        </row>
        <row r="52">
          <cell r="A52" t="str">
            <v>ALCALDIA DE APULO</v>
          </cell>
        </row>
        <row r="53">
          <cell r="A53" t="str">
            <v>ALCALDIA DE AQUITANIA</v>
          </cell>
        </row>
        <row r="54">
          <cell r="A54" t="str">
            <v>ALCALDIA DE ARACATACA</v>
          </cell>
        </row>
        <row r="55">
          <cell r="A55" t="str">
            <v>ALCALDIA DE ARANZAZU</v>
          </cell>
        </row>
        <row r="56">
          <cell r="A56" t="str">
            <v>ALCALDIA DE ARATOCA</v>
          </cell>
        </row>
        <row r="57">
          <cell r="A57" t="str">
            <v>ALCALDIA DE ARAUCA</v>
          </cell>
        </row>
        <row r="58">
          <cell r="A58" t="str">
            <v>ALCALDIA DE ARAUQUITA</v>
          </cell>
        </row>
        <row r="59">
          <cell r="A59" t="str">
            <v>ALCALDIA DE ARBELÁEZ</v>
          </cell>
        </row>
        <row r="60">
          <cell r="A60" t="str">
            <v>ALCALDIA DE ARBOLEDA</v>
          </cell>
        </row>
        <row r="61">
          <cell r="A61" t="str">
            <v>ALCALDIA DE ARBOLEDAS</v>
          </cell>
        </row>
        <row r="62">
          <cell r="A62" t="str">
            <v>ALCALDIA DE ARBOLETES</v>
          </cell>
        </row>
        <row r="63">
          <cell r="A63" t="str">
            <v>ALCALDIA DE ARCABUCO</v>
          </cell>
        </row>
        <row r="64">
          <cell r="A64" t="str">
            <v>ALCALDIA DE ARENAL</v>
          </cell>
        </row>
        <row r="65">
          <cell r="A65" t="str">
            <v>ALCALDIA DE ARGELIA</v>
          </cell>
        </row>
        <row r="66">
          <cell r="A66" t="str">
            <v>ALCALDIA DE ARIGUANÍ</v>
          </cell>
        </row>
        <row r="67">
          <cell r="A67" t="str">
            <v>ALCALDIA DE ARJONA</v>
          </cell>
        </row>
        <row r="68">
          <cell r="A68" t="str">
            <v>ALCALDIA DE ARMENIA</v>
          </cell>
        </row>
        <row r="69">
          <cell r="A69" t="str">
            <v>ALCALDIA DE ARMENIA</v>
          </cell>
        </row>
        <row r="70">
          <cell r="A70" t="str">
            <v>ALCALDIA DE ARMERO</v>
          </cell>
        </row>
        <row r="71">
          <cell r="A71" t="str">
            <v>ALCALDIA DE ARROYOHONDO</v>
          </cell>
        </row>
        <row r="72">
          <cell r="A72" t="str">
            <v>ALCALDIA DE ASTREA</v>
          </cell>
        </row>
        <row r="73">
          <cell r="A73" t="str">
            <v>ALCALDIA DE ATACO</v>
          </cell>
        </row>
        <row r="74">
          <cell r="A74" t="str">
            <v>ALCALDIA DE ATRATO</v>
          </cell>
        </row>
        <row r="75">
          <cell r="A75" t="str">
            <v>ALCALDIA DE AYAPEL</v>
          </cell>
        </row>
        <row r="76">
          <cell r="A76" t="str">
            <v>ALCALDIA DE BAGADÓ</v>
          </cell>
        </row>
        <row r="77">
          <cell r="A77" t="str">
            <v>ALCALDIA DE BAHÍA SOLANO</v>
          </cell>
        </row>
        <row r="78">
          <cell r="A78" t="str">
            <v>ALCALDIA DE BAJO BAUDÓ</v>
          </cell>
        </row>
        <row r="79">
          <cell r="A79" t="str">
            <v>ALCALDIA DE BALBOA</v>
          </cell>
        </row>
        <row r="80">
          <cell r="A80" t="str">
            <v>ALCALDIA DE BARANOA</v>
          </cell>
        </row>
        <row r="81">
          <cell r="A81" t="str">
            <v>ALCALDIA DE BARAYA</v>
          </cell>
        </row>
        <row r="82">
          <cell r="A82" t="str">
            <v>ALCALDIA DE BARBACOAS</v>
          </cell>
        </row>
        <row r="83">
          <cell r="A83" t="str">
            <v>ALCALDIA DE BARBOSA</v>
          </cell>
        </row>
        <row r="84">
          <cell r="A84" t="str">
            <v>ALCALDIA DE BARICHARA</v>
          </cell>
        </row>
        <row r="85">
          <cell r="A85" t="str">
            <v>ALCALDIA DE BARRANCA DE UPÍA</v>
          </cell>
        </row>
        <row r="86">
          <cell r="A86" t="str">
            <v>ALCALDIA DE BARRANCABERMEJA</v>
          </cell>
        </row>
        <row r="87">
          <cell r="A87" t="str">
            <v>ALCALDIA DE BARRANCAS</v>
          </cell>
        </row>
        <row r="88">
          <cell r="A88" t="str">
            <v>ALCALDIA DE BARRANCO DE LOBA</v>
          </cell>
        </row>
        <row r="89">
          <cell r="A89" t="str">
            <v>ALCALDIA DE BARRANCO MINAS</v>
          </cell>
        </row>
        <row r="90">
          <cell r="A90" t="str">
            <v>ALCALDIA DE BARRANQUILLA</v>
          </cell>
        </row>
        <row r="91">
          <cell r="A91" t="str">
            <v>ALCALDIA DE BECERRIL</v>
          </cell>
        </row>
        <row r="92">
          <cell r="A92" t="str">
            <v>ALCALDIA DE BELALCÁZAR</v>
          </cell>
        </row>
        <row r="93">
          <cell r="A93" t="str">
            <v>ALCALDIA DE BELÉN</v>
          </cell>
        </row>
        <row r="94">
          <cell r="A94" t="str">
            <v>ALCALDIA DE BELÉN</v>
          </cell>
        </row>
        <row r="95">
          <cell r="A95" t="str">
            <v>ALCALDIA DE BELÉN DE BAJIRÁ</v>
          </cell>
        </row>
        <row r="96">
          <cell r="A96" t="str">
            <v>ALCALDIA DE BELÉN DE LOS ANDAQUIES</v>
          </cell>
        </row>
        <row r="97">
          <cell r="A97" t="str">
            <v>ALCALDIA DE BELÉN DE UMBRÍA</v>
          </cell>
        </row>
        <row r="98">
          <cell r="A98" t="str">
            <v>ALCALDIA DE BELLO</v>
          </cell>
        </row>
        <row r="99">
          <cell r="A99" t="str">
            <v>ALCALDIA DE BELMIRA</v>
          </cell>
        </row>
        <row r="100">
          <cell r="A100" t="str">
            <v>ALCALDIA DE BELTRÁN</v>
          </cell>
        </row>
        <row r="101">
          <cell r="A101" t="str">
            <v>ALCALDIA DE BERBEO</v>
          </cell>
        </row>
        <row r="102">
          <cell r="A102" t="str">
            <v>ALCALDIA DE BETANIA</v>
          </cell>
        </row>
        <row r="103">
          <cell r="A103" t="str">
            <v>ALCALDIA DE BETÉITIVA</v>
          </cell>
        </row>
        <row r="104">
          <cell r="A104" t="str">
            <v>ALCALDIA DE BETULIA</v>
          </cell>
        </row>
        <row r="105">
          <cell r="A105" t="str">
            <v>ALCALDIA DE BITUIMA</v>
          </cell>
        </row>
        <row r="106">
          <cell r="A106" t="str">
            <v>ALCALDIA DE BOAVITA</v>
          </cell>
        </row>
        <row r="107">
          <cell r="A107" t="str">
            <v>ALCALDIA DE BOCHALEMA</v>
          </cell>
        </row>
        <row r="108">
          <cell r="A108" t="str">
            <v>ALCALDIA DE BOGOTÁ</v>
          </cell>
        </row>
        <row r="109">
          <cell r="A109" t="str">
            <v>ALCALDIA DE BOJACÁ</v>
          </cell>
        </row>
        <row r="110">
          <cell r="A110" t="str">
            <v>ALCALDIA DE BOJAYA</v>
          </cell>
        </row>
        <row r="111">
          <cell r="A111" t="str">
            <v>ALCALDIA DE BOLIVAR</v>
          </cell>
        </row>
        <row r="112">
          <cell r="A112" t="str">
            <v>ALCALDIA DE BOSCONIA</v>
          </cell>
        </row>
        <row r="113">
          <cell r="A113" t="str">
            <v>ALCALDIA DE BOYACÁ</v>
          </cell>
        </row>
        <row r="114">
          <cell r="A114" t="str">
            <v>ALCALDIA DE BRICEÑO</v>
          </cell>
        </row>
        <row r="115">
          <cell r="A115" t="str">
            <v>ALCALDIA DE BUCARAMANGA</v>
          </cell>
        </row>
        <row r="116">
          <cell r="A116" t="str">
            <v>ALCALDIA DE BUCARASICA</v>
          </cell>
        </row>
        <row r="117">
          <cell r="A117" t="str">
            <v>ALCALDIA DE BUENAVENTURA</v>
          </cell>
        </row>
        <row r="118">
          <cell r="A118" t="str">
            <v>ALCALDIA DE BUENAVISTA</v>
          </cell>
        </row>
        <row r="119">
          <cell r="A119" t="str">
            <v>ALCALDIA DE BUENOS AIRES</v>
          </cell>
        </row>
        <row r="120">
          <cell r="A120" t="str">
            <v>ALCALDIA DE BUESACO</v>
          </cell>
        </row>
        <row r="121">
          <cell r="A121" t="str">
            <v>ALCALDIA DE BUGALAGRANDE</v>
          </cell>
        </row>
        <row r="122">
          <cell r="A122" t="str">
            <v>ALCALDIA DE BURITICÁ</v>
          </cell>
        </row>
        <row r="123">
          <cell r="A123" t="str">
            <v>ALCALDIA DE BUSBANZÁ</v>
          </cell>
        </row>
        <row r="124">
          <cell r="A124" t="str">
            <v>ALCALDIA DE CABRERA</v>
          </cell>
        </row>
        <row r="125">
          <cell r="A125" t="str">
            <v>ALCALDIA DE CABUYARO</v>
          </cell>
        </row>
        <row r="126">
          <cell r="A126" t="str">
            <v>ALCALDIA DE CACAHUAL</v>
          </cell>
        </row>
        <row r="127">
          <cell r="A127" t="str">
            <v>ALCALDIA DE CÁCERES</v>
          </cell>
        </row>
        <row r="128">
          <cell r="A128" t="str">
            <v>ALCALDIA DE CACHIPAY</v>
          </cell>
        </row>
        <row r="129">
          <cell r="A129" t="str">
            <v>ALCALDIA DE CACHIRÁ</v>
          </cell>
        </row>
        <row r="130">
          <cell r="A130" t="str">
            <v>ALCALDIA DE CÁCOTA</v>
          </cell>
        </row>
        <row r="131">
          <cell r="A131" t="str">
            <v>ALCALDIA DE CAICEDO</v>
          </cell>
        </row>
        <row r="132">
          <cell r="A132" t="str">
            <v>ALCALDIA DE CAICEDONIA</v>
          </cell>
        </row>
        <row r="133">
          <cell r="A133" t="str">
            <v>ALCALDIA DE CAIMITO</v>
          </cell>
        </row>
        <row r="134">
          <cell r="A134" t="str">
            <v>ALCALDIA DE CAJAMARCA</v>
          </cell>
        </row>
        <row r="135">
          <cell r="A135" t="str">
            <v>ALCALDIA DE CAJIBÍO</v>
          </cell>
        </row>
        <row r="136">
          <cell r="A136" t="str">
            <v>ALCALDIA DE CAJICÁ</v>
          </cell>
        </row>
        <row r="137">
          <cell r="A137" t="str">
            <v>ALCALDIA DE CALAMAR</v>
          </cell>
        </row>
        <row r="138">
          <cell r="A138" t="str">
            <v>ALCALDIA DE CALARCA</v>
          </cell>
        </row>
        <row r="139">
          <cell r="A139" t="str">
            <v>ALCALDIA DE CALDAS</v>
          </cell>
        </row>
        <row r="140">
          <cell r="A140" t="str">
            <v>ALCALDIA DE CALDONO</v>
          </cell>
        </row>
        <row r="141">
          <cell r="A141" t="str">
            <v>ALCALDIA DE CALI</v>
          </cell>
        </row>
        <row r="142">
          <cell r="A142" t="str">
            <v>ALCALDIA DE CALIFORNIA</v>
          </cell>
        </row>
        <row r="143">
          <cell r="A143" t="str">
            <v>ALCALDIA DE CALIMA</v>
          </cell>
        </row>
        <row r="144">
          <cell r="A144" t="str">
            <v>ALCALDIA DE CALOTO</v>
          </cell>
        </row>
        <row r="145">
          <cell r="A145" t="str">
            <v>ALCALDIA DE CAMPAMENTO</v>
          </cell>
        </row>
        <row r="146">
          <cell r="A146" t="str">
            <v>ALCALDIA DE CAMPO DE LA CRUZ</v>
          </cell>
        </row>
        <row r="147">
          <cell r="A147" t="str">
            <v>ALCALDIA DE CAMPOALEGRE</v>
          </cell>
        </row>
        <row r="148">
          <cell r="A148" t="str">
            <v>ALCALDIA DE CAMPOHERMOSO</v>
          </cell>
        </row>
        <row r="149">
          <cell r="A149" t="str">
            <v>ALCALDIA DE CANALETE</v>
          </cell>
        </row>
        <row r="150">
          <cell r="A150" t="str">
            <v>ALCALDIA DE CAÑASGORDAS</v>
          </cell>
        </row>
        <row r="151">
          <cell r="A151" t="str">
            <v>ALCALDIA DE CANDELARIA</v>
          </cell>
        </row>
        <row r="152">
          <cell r="A152" t="str">
            <v>ALCALDIA DE CANTAGALLO</v>
          </cell>
        </row>
        <row r="153">
          <cell r="A153" t="str">
            <v>ALCALDIA DE CAPARRAPÍ</v>
          </cell>
        </row>
        <row r="154">
          <cell r="A154" t="str">
            <v>ALCALDIA DE CAPITANEJO</v>
          </cell>
        </row>
        <row r="155">
          <cell r="A155" t="str">
            <v>ALCALDIA DE CAQUEZA</v>
          </cell>
        </row>
        <row r="156">
          <cell r="A156" t="str">
            <v>ALCALDIA DE CARACOLÍ</v>
          </cell>
        </row>
        <row r="157">
          <cell r="A157" t="str">
            <v>ALCALDIA DE CARAMANTA</v>
          </cell>
        </row>
        <row r="158">
          <cell r="A158" t="str">
            <v>ALCALDIA DE CARCASÍ</v>
          </cell>
        </row>
        <row r="159">
          <cell r="A159" t="str">
            <v>ALCALDIA DE CAREPA</v>
          </cell>
        </row>
        <row r="160">
          <cell r="A160" t="str">
            <v>ALCALDIA DE CARMEN DE APICALÁ</v>
          </cell>
        </row>
        <row r="161">
          <cell r="A161" t="str">
            <v>ALCALDIA DE CARMEN DE CARUPA</v>
          </cell>
        </row>
        <row r="162">
          <cell r="A162" t="str">
            <v>ALCALDIA DE CARMEN DEL DARIEN</v>
          </cell>
        </row>
        <row r="163">
          <cell r="A163" t="str">
            <v>ALCALDIA DE CAROLINA</v>
          </cell>
        </row>
        <row r="164">
          <cell r="A164" t="str">
            <v>ALCALDIA DE CARTAGENA</v>
          </cell>
        </row>
        <row r="165">
          <cell r="A165" t="str">
            <v>ALCALDIA DE CARTAGENA DEL CHAIRÁ</v>
          </cell>
        </row>
        <row r="166">
          <cell r="A166" t="str">
            <v>ALCALDIA DE CARTAGO</v>
          </cell>
        </row>
        <row r="167">
          <cell r="A167" t="str">
            <v>ALCALDIA DE CARURU</v>
          </cell>
        </row>
        <row r="168">
          <cell r="A168" t="str">
            <v>ALCALDIA DE CASABIANCA</v>
          </cell>
        </row>
        <row r="169">
          <cell r="A169" t="str">
            <v>ALCALDIA DE CASTILLA LA NUEVA</v>
          </cell>
        </row>
        <row r="170">
          <cell r="A170" t="str">
            <v>ALCALDIA DE CAUCASIA</v>
          </cell>
        </row>
        <row r="171">
          <cell r="A171" t="str">
            <v>ALCALDIA DE CEPITÁ</v>
          </cell>
        </row>
        <row r="172">
          <cell r="A172" t="str">
            <v>ALCALDIA DE CERETÉ</v>
          </cell>
        </row>
        <row r="173">
          <cell r="A173" t="str">
            <v>ALCALDIA DE CERINZA</v>
          </cell>
        </row>
        <row r="174">
          <cell r="A174" t="str">
            <v>ALCALDIA DE CERRITO</v>
          </cell>
        </row>
        <row r="175">
          <cell r="A175" t="str">
            <v>ALCALDIA DE CERRO SAN ANTONIO</v>
          </cell>
        </row>
        <row r="176">
          <cell r="A176" t="str">
            <v>ALCALDIA DE CÉRTEGUI</v>
          </cell>
        </row>
        <row r="177">
          <cell r="A177" t="str">
            <v>ALCALDIA DE CHACHAGÜÍ</v>
          </cell>
        </row>
        <row r="178">
          <cell r="A178" t="str">
            <v>ALCALDIA DE CHAGUANÍ</v>
          </cell>
        </row>
        <row r="179">
          <cell r="A179" t="str">
            <v>ALCALDIA DE CHALÁN</v>
          </cell>
        </row>
        <row r="180">
          <cell r="A180" t="str">
            <v>ALCALDIA DE CHAMEZA</v>
          </cell>
        </row>
        <row r="181">
          <cell r="A181" t="str">
            <v>ALCALDIA DE CHAPARRAL</v>
          </cell>
        </row>
        <row r="182">
          <cell r="A182" t="str">
            <v>ALCALDIA DE CHARALÁ</v>
          </cell>
        </row>
        <row r="183">
          <cell r="A183" t="str">
            <v>ALCALDIA DE CHARTA</v>
          </cell>
        </row>
        <row r="184">
          <cell r="A184" t="str">
            <v>ALCALDIA DE CHÍA</v>
          </cell>
        </row>
        <row r="185">
          <cell r="A185" t="str">
            <v>ALCALDIA DE CHIGORODÓ</v>
          </cell>
        </row>
        <row r="186">
          <cell r="A186" t="str">
            <v>ALCALDIA DE CHIMA</v>
          </cell>
        </row>
        <row r="187">
          <cell r="A187" t="str">
            <v>ALCALDIA DE CHIMICHAGUA</v>
          </cell>
        </row>
        <row r="188">
          <cell r="A188" t="str">
            <v>ALCALDIA DE CHINÁCOTA</v>
          </cell>
        </row>
        <row r="189">
          <cell r="A189" t="str">
            <v>ALCALDIA DE CHINAVITA</v>
          </cell>
        </row>
        <row r="190">
          <cell r="A190" t="str">
            <v>ALCALDIA DE CHINCHINÁ</v>
          </cell>
        </row>
        <row r="191">
          <cell r="A191" t="str">
            <v>ALCALDIA DE CHINÚ</v>
          </cell>
        </row>
        <row r="192">
          <cell r="A192" t="str">
            <v>ALCALDIA DE CHIPAQUE</v>
          </cell>
        </row>
        <row r="193">
          <cell r="A193" t="str">
            <v>ALCALDIA DE CHIPATÁ</v>
          </cell>
        </row>
        <row r="194">
          <cell r="A194" t="str">
            <v>ALCALDIA DE CHIQUINQUIRÁ</v>
          </cell>
        </row>
        <row r="195">
          <cell r="A195" t="str">
            <v>ALCALDIA DE CHÍQUIZA</v>
          </cell>
        </row>
        <row r="196">
          <cell r="A196" t="str">
            <v>ALCALDIA DE CHIRIGUANÁ</v>
          </cell>
        </row>
        <row r="197">
          <cell r="A197" t="str">
            <v>ALCALDIA DE CHISCAS</v>
          </cell>
        </row>
        <row r="198">
          <cell r="A198" t="str">
            <v>ALCALDIA DE CHITA</v>
          </cell>
        </row>
        <row r="199">
          <cell r="A199" t="str">
            <v>ALCALDIA DE CHITAGÁ</v>
          </cell>
        </row>
        <row r="200">
          <cell r="A200" t="str">
            <v>ALCALDIA DE CHITARAQUE</v>
          </cell>
        </row>
        <row r="201">
          <cell r="A201" t="str">
            <v>ALCALDIA DE CHIVATÁ</v>
          </cell>
        </row>
        <row r="202">
          <cell r="A202" t="str">
            <v>ALCALDIA DE CHIVOLO</v>
          </cell>
        </row>
        <row r="203">
          <cell r="A203" t="str">
            <v>ALCALDIA DE CHIVOR</v>
          </cell>
        </row>
        <row r="204">
          <cell r="A204" t="str">
            <v>ALCALDIA DE CHOACHÍ</v>
          </cell>
        </row>
        <row r="205">
          <cell r="A205" t="str">
            <v>ALCALDIA DE CHOCONTÁ</v>
          </cell>
        </row>
        <row r="206">
          <cell r="A206" t="str">
            <v>ALCALDIA DE CICUCO</v>
          </cell>
        </row>
        <row r="207">
          <cell r="A207" t="str">
            <v>ALCALDIA DE CIÉNAGA</v>
          </cell>
        </row>
        <row r="208">
          <cell r="A208" t="str">
            <v>ALCALDIA DE CIÉNAGA DE ORO</v>
          </cell>
        </row>
        <row r="209">
          <cell r="A209" t="str">
            <v>ALCALDIA DE CIÉNEGA</v>
          </cell>
        </row>
        <row r="210">
          <cell r="A210" t="str">
            <v>ALCALDIA DE CIMITARRA</v>
          </cell>
        </row>
        <row r="211">
          <cell r="A211" t="str">
            <v>ALCALDIA DE CIRCASIA</v>
          </cell>
        </row>
        <row r="212">
          <cell r="A212" t="str">
            <v>ALCALDIA DE CISNEROS</v>
          </cell>
        </row>
        <row r="213">
          <cell r="A213" t="str">
            <v>ALCALDIA DE CIUDAD BOLÍVAR</v>
          </cell>
        </row>
        <row r="214">
          <cell r="A214" t="str">
            <v>ALCALDIA DE CLEMENCIA</v>
          </cell>
        </row>
        <row r="215">
          <cell r="A215" t="str">
            <v>ALCALDIA DE COCORNÁ</v>
          </cell>
        </row>
        <row r="216">
          <cell r="A216" t="str">
            <v>ALCALDIA DE COELLO</v>
          </cell>
        </row>
        <row r="217">
          <cell r="A217" t="str">
            <v>ALCALDIA DE COGUA</v>
          </cell>
        </row>
        <row r="218">
          <cell r="A218" t="str">
            <v>ALCALDIA DE COLOMBIA</v>
          </cell>
        </row>
        <row r="219">
          <cell r="A219" t="str">
            <v>ALCALDIA DE COLON</v>
          </cell>
        </row>
        <row r="220">
          <cell r="A220" t="str">
            <v>ALCALDIA DE COLOSO</v>
          </cell>
        </row>
        <row r="221">
          <cell r="A221" t="str">
            <v>ALCALDIA DE CÓMBITA</v>
          </cell>
        </row>
        <row r="222">
          <cell r="A222" t="str">
            <v>ALCALDIA DE CONCEPCIÓN</v>
          </cell>
        </row>
        <row r="223">
          <cell r="A223" t="str">
            <v>ALCALDIA DE CONCORDIA</v>
          </cell>
        </row>
        <row r="224">
          <cell r="A224" t="str">
            <v>ALCALDIA DE CONDOTO</v>
          </cell>
        </row>
        <row r="225">
          <cell r="A225" t="str">
            <v>ALCALDIA DE CONFINES</v>
          </cell>
        </row>
        <row r="226">
          <cell r="A226" t="str">
            <v>ALCALDIA DE CONSACA</v>
          </cell>
        </row>
        <row r="227">
          <cell r="A227" t="str">
            <v>ALCALDIA DE CONTADERO</v>
          </cell>
        </row>
        <row r="228">
          <cell r="A228" t="str">
            <v>ALCALDIA DE CONTRATACIÓN</v>
          </cell>
        </row>
        <row r="229">
          <cell r="A229" t="str">
            <v>ALCALDIA DE CONVENCIÓN</v>
          </cell>
        </row>
        <row r="230">
          <cell r="A230" t="str">
            <v>ALCALDIA DE COPACABANA</v>
          </cell>
        </row>
        <row r="231">
          <cell r="A231" t="str">
            <v>ALCALDIA DE COPER</v>
          </cell>
        </row>
        <row r="232">
          <cell r="A232" t="str">
            <v>ALCALDIA DE CORDOBA</v>
          </cell>
        </row>
        <row r="233">
          <cell r="A233" t="str">
            <v>ALCALDIA DE CORINTO</v>
          </cell>
        </row>
        <row r="234">
          <cell r="A234" t="str">
            <v>ALCALDIA DE COROMORO</v>
          </cell>
        </row>
        <row r="235">
          <cell r="A235" t="str">
            <v>ALCALDIA DE COROZAL</v>
          </cell>
        </row>
        <row r="236">
          <cell r="A236" t="str">
            <v>ALCALDIA DE CORRALES</v>
          </cell>
        </row>
        <row r="237">
          <cell r="A237" t="str">
            <v>ALCALDIA DE COTA</v>
          </cell>
        </row>
        <row r="238">
          <cell r="A238" t="str">
            <v>ALCALDIA DE COTORRA</v>
          </cell>
        </row>
        <row r="239">
          <cell r="A239" t="str">
            <v>ALCALDIA DE COVARACHÍA</v>
          </cell>
        </row>
        <row r="240">
          <cell r="A240" t="str">
            <v>ALCALDIA DE COVEÑAS</v>
          </cell>
        </row>
        <row r="241">
          <cell r="A241" t="str">
            <v>ALCALDIA DE COYAIMA</v>
          </cell>
        </row>
        <row r="242">
          <cell r="A242" t="str">
            <v>ALCALDIA DE CRAVO NORTE</v>
          </cell>
        </row>
        <row r="243">
          <cell r="A243" t="str">
            <v>ALCALDIA DE CUASPUD</v>
          </cell>
        </row>
        <row r="244">
          <cell r="A244" t="str">
            <v>ALCALDIA DE CUBARÁ</v>
          </cell>
        </row>
        <row r="245">
          <cell r="A245" t="str">
            <v>ALCALDIA DE CUBARRAL</v>
          </cell>
        </row>
        <row r="246">
          <cell r="A246" t="str">
            <v>ALCALDIA DE CUCAITA</v>
          </cell>
        </row>
        <row r="247">
          <cell r="A247" t="str">
            <v>ALCALDIA DE CUCUNUBÁ</v>
          </cell>
        </row>
        <row r="248">
          <cell r="A248" t="str">
            <v>ALCALDIA DE CÚCUTA</v>
          </cell>
        </row>
        <row r="249">
          <cell r="A249" t="str">
            <v>ALCALDIA DE CUCUTILLA</v>
          </cell>
        </row>
        <row r="250">
          <cell r="A250" t="str">
            <v>ALCALDIA DE CUÍTIVA</v>
          </cell>
        </row>
        <row r="251">
          <cell r="A251" t="str">
            <v>ALCALDIA DE CUMARAL</v>
          </cell>
        </row>
        <row r="252">
          <cell r="A252" t="str">
            <v>ALCALDIA DE CUMARIBO</v>
          </cell>
        </row>
        <row r="253">
          <cell r="A253" t="str">
            <v>ALCALDIA DE CUMBAL</v>
          </cell>
        </row>
        <row r="254">
          <cell r="A254" t="str">
            <v>ALCALDIA DE CUMBITARA</v>
          </cell>
        </row>
        <row r="255">
          <cell r="A255" t="str">
            <v>ALCALDIA DE CUNDAY</v>
          </cell>
        </row>
        <row r="256">
          <cell r="A256" t="str">
            <v>ALCALDIA DE CURILLO</v>
          </cell>
        </row>
        <row r="257">
          <cell r="A257" t="str">
            <v>ALCALDIA DE CURITÍ</v>
          </cell>
        </row>
        <row r="258">
          <cell r="A258" t="str">
            <v>ALCALDIA DE CURUMANÍ</v>
          </cell>
        </row>
        <row r="259">
          <cell r="A259" t="str">
            <v>ALCALDIA DE DABEIBA</v>
          </cell>
        </row>
        <row r="260">
          <cell r="A260" t="str">
            <v>ALCALDIA DE DAGUA</v>
          </cell>
        </row>
        <row r="261">
          <cell r="A261" t="str">
            <v>ALCALDIA DE DIBULLA</v>
          </cell>
        </row>
        <row r="262">
          <cell r="A262" t="str">
            <v>ALCALDIA DE DISTRACCIÓN</v>
          </cell>
        </row>
        <row r="263">
          <cell r="A263" t="str">
            <v>ALCALDIA DE DOLORES</v>
          </cell>
        </row>
        <row r="264">
          <cell r="A264" t="str">
            <v>ALCALDIA DE DON MATÍAS</v>
          </cell>
        </row>
        <row r="265">
          <cell r="A265" t="str">
            <v>ALCALDIA DE DOSQUEBRADAS</v>
          </cell>
        </row>
        <row r="266">
          <cell r="A266" t="str">
            <v>ALCALDIA DE DUITAMA</v>
          </cell>
        </row>
        <row r="267">
          <cell r="A267" t="str">
            <v>ALCALDIA DE DURANIA</v>
          </cell>
        </row>
        <row r="268">
          <cell r="A268" t="str">
            <v>ALCALDIA DE EBÉJICO</v>
          </cell>
        </row>
        <row r="269">
          <cell r="A269" t="str">
            <v>ALCALDIA DE EL ÁGUILA</v>
          </cell>
        </row>
        <row r="270">
          <cell r="A270" t="str">
            <v>ALCALDIA DE EL BAGRE</v>
          </cell>
        </row>
        <row r="271">
          <cell r="A271" t="str">
            <v>ALCALDIA DE EL BANCO</v>
          </cell>
        </row>
        <row r="272">
          <cell r="A272" t="str">
            <v>ALCALDIA DE EL CAIRO</v>
          </cell>
        </row>
        <row r="273">
          <cell r="A273" t="str">
            <v>ALCALDIA DE EL CALVARIO</v>
          </cell>
        </row>
        <row r="274">
          <cell r="A274" t="str">
            <v>ALCALDIA DE EL CANTÓN DEL SAN PABLO</v>
          </cell>
        </row>
        <row r="275">
          <cell r="A275" t="str">
            <v>ALCALDIA DE EL CARMEN</v>
          </cell>
        </row>
        <row r="276">
          <cell r="A276" t="str">
            <v>ALCALDIA DE EL CARMEN DE ATRATO</v>
          </cell>
        </row>
        <row r="277">
          <cell r="A277" t="str">
            <v>ALCALDIA DE EL CARMEN DE BOLÍVAR</v>
          </cell>
        </row>
        <row r="278">
          <cell r="A278" t="str">
            <v>ALCALDIA DE EL CARMEN DE CHUCURÍ</v>
          </cell>
        </row>
        <row r="279">
          <cell r="A279" t="str">
            <v>ALCALDIA DE EL CARMEN DE VIBORAL</v>
          </cell>
        </row>
        <row r="280">
          <cell r="A280" t="str">
            <v>ALCALDIA DE EL CASTILLO</v>
          </cell>
        </row>
        <row r="281">
          <cell r="A281" t="str">
            <v>ALCALDIA DE EL CERRITO</v>
          </cell>
        </row>
        <row r="282">
          <cell r="A282" t="str">
            <v>ALCALDIA DE EL CHARCO</v>
          </cell>
        </row>
        <row r="283">
          <cell r="A283" t="str">
            <v>ALCALDIA DE EL COCUY</v>
          </cell>
        </row>
        <row r="284">
          <cell r="A284" t="str">
            <v>ALCALDIA DE EL COLEGIO</v>
          </cell>
        </row>
        <row r="285">
          <cell r="A285" t="str">
            <v>ALCALDIA DE EL COPEY</v>
          </cell>
        </row>
        <row r="286">
          <cell r="A286" t="str">
            <v>ALCALDIA DE EL DONCELLO</v>
          </cell>
        </row>
        <row r="287">
          <cell r="A287" t="str">
            <v>ALCALDIA DE EL DORADO</v>
          </cell>
        </row>
        <row r="288">
          <cell r="A288" t="str">
            <v>ALCALDIA DE EL DOVIO</v>
          </cell>
        </row>
        <row r="289">
          <cell r="A289" t="str">
            <v>ALCALDIA DE EL ENCANTO</v>
          </cell>
        </row>
        <row r="290">
          <cell r="A290" t="str">
            <v>ALCALDIA DE EL ESPINO</v>
          </cell>
        </row>
        <row r="291">
          <cell r="A291" t="str">
            <v>ALCALDIA DE EL GUACAMAYO</v>
          </cell>
        </row>
        <row r="292">
          <cell r="A292" t="str">
            <v>ALCALDIA DE EL GUAMO</v>
          </cell>
        </row>
        <row r="293">
          <cell r="A293" t="str">
            <v>ALCALDIA DE EL LITORAL DEL SAN JUAN</v>
          </cell>
        </row>
        <row r="294">
          <cell r="A294" t="str">
            <v>ALCALDIA DE EL MOLINO</v>
          </cell>
        </row>
        <row r="295">
          <cell r="A295" t="str">
            <v>ALCALDIA DE EL PASO</v>
          </cell>
        </row>
        <row r="296">
          <cell r="A296" t="str">
            <v>ALCALDIA DE EL PAUJIL</v>
          </cell>
        </row>
        <row r="297">
          <cell r="A297" t="str">
            <v>ALCALDIA DE EL PEÑOL</v>
          </cell>
        </row>
        <row r="298">
          <cell r="A298" t="str">
            <v>ALCALDIA DE EL PEÑON</v>
          </cell>
        </row>
        <row r="299">
          <cell r="A299" t="str">
            <v>ALCALDIA DE EL PIÑON</v>
          </cell>
        </row>
        <row r="300">
          <cell r="A300" t="str">
            <v>ALCALDIA DE EL PLAYÓN</v>
          </cell>
        </row>
        <row r="301">
          <cell r="A301" t="str">
            <v>ALCALDIA DE EL RETÉN</v>
          </cell>
        </row>
        <row r="302">
          <cell r="A302" t="str">
            <v>ALCALDIA DE EL RETORNO</v>
          </cell>
        </row>
        <row r="303">
          <cell r="A303" t="str">
            <v>ALCALDIA DE EL ROBLE</v>
          </cell>
        </row>
        <row r="304">
          <cell r="A304" t="str">
            <v>ALCALDIA DE EL ROSAL</v>
          </cell>
        </row>
        <row r="305">
          <cell r="A305" t="str">
            <v>ALCALDIA DE EL ROSARIO</v>
          </cell>
        </row>
        <row r="306">
          <cell r="A306" t="str">
            <v>ALCALDIA DE EL SANTUARIO</v>
          </cell>
        </row>
        <row r="307">
          <cell r="A307" t="str">
            <v>ALCALDIA DE EL TABLÓN DE GÓMEZ</v>
          </cell>
        </row>
        <row r="308">
          <cell r="A308" t="str">
            <v>ALCALDIA DE EL TAMBO</v>
          </cell>
        </row>
        <row r="309">
          <cell r="A309" t="str">
            <v>ALCALDIA DE EL TAMBO</v>
          </cell>
        </row>
        <row r="310">
          <cell r="A310" t="str">
            <v>ALCALDIA DE EL TARRA</v>
          </cell>
        </row>
        <row r="311">
          <cell r="A311" t="str">
            <v>ALCALDIA DE EL ZULIA</v>
          </cell>
        </row>
        <row r="312">
          <cell r="A312" t="str">
            <v>ALCALDIA DE ELÍAS</v>
          </cell>
        </row>
        <row r="313">
          <cell r="A313" t="str">
            <v>ALCALDIA DE ENCINO</v>
          </cell>
        </row>
        <row r="314">
          <cell r="A314" t="str">
            <v>ALCALDIA DE ENCISO</v>
          </cell>
        </row>
        <row r="315">
          <cell r="A315" t="str">
            <v>ALCALDIA DE ENTRERRIOS</v>
          </cell>
        </row>
        <row r="316">
          <cell r="A316" t="str">
            <v>ALCALDIA DE ENVIGADO</v>
          </cell>
        </row>
        <row r="317">
          <cell r="A317" t="str">
            <v>ALCALDIA DE ESPINAL</v>
          </cell>
        </row>
        <row r="318">
          <cell r="A318" t="str">
            <v>ALCALDIA DE FACATATIVÁ</v>
          </cell>
        </row>
        <row r="319">
          <cell r="A319" t="str">
            <v>ALCALDIA DE FALAN</v>
          </cell>
        </row>
        <row r="320">
          <cell r="A320" t="str">
            <v>ALCALDIA DE FILADELFIA</v>
          </cell>
        </row>
        <row r="321">
          <cell r="A321" t="str">
            <v>ALCALDIA DE FILANDIA</v>
          </cell>
        </row>
        <row r="322">
          <cell r="A322" t="str">
            <v>ALCALDIA DE FIRAVITOBA</v>
          </cell>
        </row>
        <row r="323">
          <cell r="A323" t="str">
            <v>ALCALDIA DE FLANDES</v>
          </cell>
        </row>
        <row r="324">
          <cell r="A324" t="str">
            <v>ALCALDIA DE FLORENCIA</v>
          </cell>
        </row>
        <row r="325">
          <cell r="A325" t="str">
            <v>ALCALDIA DE FLORENCIA</v>
          </cell>
        </row>
        <row r="326">
          <cell r="A326" t="str">
            <v>ALCALDIA DE FLORESTA</v>
          </cell>
        </row>
        <row r="327">
          <cell r="A327" t="str">
            <v>ALCALDIA DE FLORIÁN</v>
          </cell>
        </row>
        <row r="328">
          <cell r="A328" t="str">
            <v>ALCALDIA DE FLORIDA</v>
          </cell>
        </row>
        <row r="329">
          <cell r="A329" t="str">
            <v>ALCALDIA DE FLORIDABLANCA</v>
          </cell>
        </row>
        <row r="330">
          <cell r="A330" t="str">
            <v>ALCALDIA DE FOMEQUE</v>
          </cell>
        </row>
        <row r="331">
          <cell r="A331" t="str">
            <v>ALCALDIA DE FONSECA</v>
          </cell>
        </row>
        <row r="332">
          <cell r="A332" t="str">
            <v>ALCALDIA DE FORTUL</v>
          </cell>
        </row>
        <row r="333">
          <cell r="A333" t="str">
            <v>ALCALDIA DE FOSCA</v>
          </cell>
        </row>
        <row r="334">
          <cell r="A334" t="str">
            <v>ALCALDIA DE FRANCISCO PIZARRO</v>
          </cell>
        </row>
        <row r="335">
          <cell r="A335" t="str">
            <v>ALCALDIA DE FREDONIA</v>
          </cell>
        </row>
        <row r="336">
          <cell r="A336" t="str">
            <v>ALCALDIA DE FRESNO</v>
          </cell>
        </row>
        <row r="337">
          <cell r="A337" t="str">
            <v>ALCALDIA DE FRONTINO</v>
          </cell>
        </row>
        <row r="338">
          <cell r="A338" t="str">
            <v>ALCALDIA DE FUENTE DE ORO</v>
          </cell>
        </row>
        <row r="339">
          <cell r="A339" t="str">
            <v>ALCALDIA DE FUNDACIÓN</v>
          </cell>
        </row>
        <row r="340">
          <cell r="A340" t="str">
            <v>ALCALDIA DE FUNES</v>
          </cell>
        </row>
        <row r="341">
          <cell r="A341" t="str">
            <v>ALCALDIA DE FUNZA</v>
          </cell>
        </row>
        <row r="342">
          <cell r="A342" t="str">
            <v>ALCALDIA DE FÚQUENE</v>
          </cell>
        </row>
        <row r="343">
          <cell r="A343" t="str">
            <v>ALCALDIA DE FUSAGASUGÁ</v>
          </cell>
        </row>
        <row r="344">
          <cell r="A344" t="str">
            <v>ALCALDIA DE GACHALA</v>
          </cell>
        </row>
        <row r="345">
          <cell r="A345" t="str">
            <v>ALCALDIA DE GACHANCIPÁ</v>
          </cell>
        </row>
        <row r="346">
          <cell r="A346" t="str">
            <v>ALCALDIA DE GACHANTIVÁ</v>
          </cell>
        </row>
        <row r="347">
          <cell r="A347" t="str">
            <v>ALCALDIA DE GACHETÁ</v>
          </cell>
        </row>
        <row r="348">
          <cell r="A348" t="str">
            <v>ALCALDIA DE GALÁN</v>
          </cell>
        </row>
        <row r="349">
          <cell r="A349" t="str">
            <v>ALCALDIA DE GALAPA</v>
          </cell>
        </row>
        <row r="350">
          <cell r="A350" t="str">
            <v>ALCALDIA DE GALERAS</v>
          </cell>
        </row>
        <row r="351">
          <cell r="A351" t="str">
            <v>ALCALDIA DE GAMA</v>
          </cell>
        </row>
        <row r="352">
          <cell r="A352" t="str">
            <v>ALCALDIA DE GAMARRA</v>
          </cell>
        </row>
        <row r="353">
          <cell r="A353" t="str">
            <v>ALCALDIA DE GAMBITA</v>
          </cell>
        </row>
        <row r="354">
          <cell r="A354" t="str">
            <v>ALCALDIA DE GAMEZA</v>
          </cell>
        </row>
        <row r="355">
          <cell r="A355" t="str">
            <v>ALCALDIA DE GARAGOA</v>
          </cell>
        </row>
        <row r="356">
          <cell r="A356" t="str">
            <v>ALCALDIA DE GARZÓN</v>
          </cell>
        </row>
        <row r="357">
          <cell r="A357" t="str">
            <v>ALCALDIA DE GÉNOVA</v>
          </cell>
        </row>
        <row r="358">
          <cell r="A358" t="str">
            <v>ALCALDIA DE GIGANTE</v>
          </cell>
        </row>
        <row r="359">
          <cell r="A359" t="str">
            <v>ALCALDIA DE GINEBRA</v>
          </cell>
        </row>
        <row r="360">
          <cell r="A360" t="str">
            <v>ALCALDIA DE GIRALDO</v>
          </cell>
        </row>
        <row r="361">
          <cell r="A361" t="str">
            <v>ALCALDIA DE GIRARDOT</v>
          </cell>
        </row>
        <row r="362">
          <cell r="A362" t="str">
            <v>ALCALDIA DE GIRARDOTA</v>
          </cell>
        </row>
        <row r="363">
          <cell r="A363" t="str">
            <v>ALCALDIA DE GIRÓN</v>
          </cell>
        </row>
        <row r="364">
          <cell r="A364" t="str">
            <v>ALCALDIA DE GÓMEZ PLATA</v>
          </cell>
        </row>
        <row r="365">
          <cell r="A365" t="str">
            <v>ALCALDIA DE GONZÁLEZ</v>
          </cell>
        </row>
        <row r="366">
          <cell r="A366" t="str">
            <v>ALCALDIA DE GRAMALOTE</v>
          </cell>
        </row>
        <row r="367">
          <cell r="A367" t="str">
            <v>ALCALDIA DE GRANADA</v>
          </cell>
        </row>
        <row r="368">
          <cell r="A368" t="str">
            <v>ALCALDIA DE GUACA</v>
          </cell>
        </row>
        <row r="369">
          <cell r="A369" t="str">
            <v>ALCALDIA DE GUACAMAYAS</v>
          </cell>
        </row>
        <row r="370">
          <cell r="A370" t="str">
            <v>ALCALDIA DE GUACARÍ</v>
          </cell>
        </row>
        <row r="371">
          <cell r="A371" t="str">
            <v>ALCALDIA DE GUACHETÁ</v>
          </cell>
        </row>
        <row r="372">
          <cell r="A372" t="str">
            <v>ALCALDIA DE GUACHUCAL</v>
          </cell>
        </row>
        <row r="373">
          <cell r="A373" t="str">
            <v>ALCALDIA DE GUADALAJARA DE BUGA</v>
          </cell>
        </row>
        <row r="374">
          <cell r="A374" t="str">
            <v>ALCALDIA DE GUADALUPE</v>
          </cell>
        </row>
        <row r="375">
          <cell r="A375" t="str">
            <v>ALCALDIA DE GUADUAS</v>
          </cell>
        </row>
        <row r="376">
          <cell r="A376" t="str">
            <v>ALCALDIA DE GUAITARILLA</v>
          </cell>
        </row>
        <row r="377">
          <cell r="A377" t="str">
            <v>ALCALDIA DE GUALMATÁN</v>
          </cell>
        </row>
        <row r="378">
          <cell r="A378" t="str">
            <v>ALCALDIA DE GUAMAL</v>
          </cell>
        </row>
        <row r="379">
          <cell r="A379" t="str">
            <v>ALCALDIA DE GUAMO</v>
          </cell>
        </row>
        <row r="380">
          <cell r="A380" t="str">
            <v>ALCALDIA DE GUAPI</v>
          </cell>
        </row>
        <row r="381">
          <cell r="A381" t="str">
            <v>ALCALDIA DE GUAPOTÁ</v>
          </cell>
        </row>
        <row r="382">
          <cell r="A382" t="str">
            <v>ALCALDIA DE GUARANDA</v>
          </cell>
        </row>
        <row r="383">
          <cell r="A383" t="str">
            <v>ALCALDIA DE GUARNE</v>
          </cell>
        </row>
        <row r="384">
          <cell r="A384" t="str">
            <v>ALCALDIA DE GUASCA</v>
          </cell>
        </row>
        <row r="385">
          <cell r="A385" t="str">
            <v>ALCALDIA DE GUATAPE</v>
          </cell>
        </row>
        <row r="386">
          <cell r="A386" t="str">
            <v>ALCALDIA DE GUATAQUÍ</v>
          </cell>
        </row>
        <row r="387">
          <cell r="A387" t="str">
            <v>ALCALDIA DE GUATAVITA</v>
          </cell>
        </row>
        <row r="388">
          <cell r="A388" t="str">
            <v>ALCALDIA DE GUATEQUE</v>
          </cell>
        </row>
        <row r="389">
          <cell r="A389" t="str">
            <v>ALCALDIA DE GUÁTICA</v>
          </cell>
        </row>
        <row r="390">
          <cell r="A390" t="str">
            <v>ALCALDIA DE GUAVATÁ</v>
          </cell>
        </row>
        <row r="391">
          <cell r="A391" t="str">
            <v>ALCALDIA DE GUAYABAL DE SIQUIMA</v>
          </cell>
        </row>
        <row r="392">
          <cell r="A392" t="str">
            <v>ALCALDIA DE GUAYABETAL</v>
          </cell>
        </row>
        <row r="393">
          <cell r="A393" t="str">
            <v>ALCALDIA DE GUAYATÁ</v>
          </cell>
        </row>
        <row r="394">
          <cell r="A394" t="str">
            <v>ALCALDIA DE GÜEPSA</v>
          </cell>
        </row>
        <row r="395">
          <cell r="A395" t="str">
            <v>ALCALDIA DE GÜICÁN</v>
          </cell>
        </row>
        <row r="396">
          <cell r="A396" t="str">
            <v>ALCALDIA DE GUTIÉRREZ</v>
          </cell>
        </row>
        <row r="397">
          <cell r="A397" t="str">
            <v>ALCALDIA DE HACARÍ</v>
          </cell>
        </row>
        <row r="398">
          <cell r="A398" t="str">
            <v>ALCALDIA DE HATILLO DE LOBA</v>
          </cell>
        </row>
        <row r="399">
          <cell r="A399" t="str">
            <v>ALCALDIA DE HATO</v>
          </cell>
        </row>
        <row r="400">
          <cell r="A400" t="str">
            <v>ALCALDIA DE HATO COROZAL</v>
          </cell>
        </row>
        <row r="401">
          <cell r="A401" t="str">
            <v>ALCALDIA DE HATONUEVO</v>
          </cell>
        </row>
        <row r="402">
          <cell r="A402" t="str">
            <v>ALCALDIA DE HELICONIA</v>
          </cell>
        </row>
        <row r="403">
          <cell r="A403" t="str">
            <v>ALCALDIA DE HERRÁN</v>
          </cell>
        </row>
        <row r="404">
          <cell r="A404" t="str">
            <v>ALCALDIA DE HERVEO</v>
          </cell>
        </row>
        <row r="405">
          <cell r="A405" t="str">
            <v>ALCALDIA DE HISPANIA</v>
          </cell>
        </row>
        <row r="406">
          <cell r="A406" t="str">
            <v>ALCALDIA DE HOBO</v>
          </cell>
        </row>
        <row r="407">
          <cell r="A407" t="str">
            <v>ALCALDIA DE HONDA</v>
          </cell>
        </row>
        <row r="408">
          <cell r="A408" t="str">
            <v>ALCALDIA DE IBAGUÉ</v>
          </cell>
        </row>
        <row r="409">
          <cell r="A409" t="str">
            <v>ALCALDIA DE ICONONZO</v>
          </cell>
        </row>
        <row r="410">
          <cell r="A410" t="str">
            <v>ALCALDIA DE ILES</v>
          </cell>
        </row>
        <row r="411">
          <cell r="A411" t="str">
            <v>ALCALDIA DE IMUÉS</v>
          </cell>
        </row>
        <row r="412">
          <cell r="A412" t="str">
            <v>ALCALDIA DE INÍRIDA</v>
          </cell>
        </row>
        <row r="413">
          <cell r="A413" t="str">
            <v>ALCALDIA DE INZÁ</v>
          </cell>
        </row>
        <row r="414">
          <cell r="A414" t="str">
            <v>ALCALDIA DE IPIALES</v>
          </cell>
        </row>
        <row r="415">
          <cell r="A415" t="str">
            <v>ALCALDIA DE IQUIRA</v>
          </cell>
        </row>
        <row r="416">
          <cell r="A416" t="str">
            <v>ALCALDIA DE ISNOS</v>
          </cell>
        </row>
        <row r="417">
          <cell r="A417" t="str">
            <v>ALCALDIA DE ISTMINA</v>
          </cell>
        </row>
        <row r="418">
          <cell r="A418" t="str">
            <v>ALCALDIA DE ITAGUI</v>
          </cell>
        </row>
        <row r="419">
          <cell r="A419" t="str">
            <v>ALCALDIA DE ITUANGO</v>
          </cell>
        </row>
        <row r="420">
          <cell r="A420" t="str">
            <v>ALCALDIA DE IZA</v>
          </cell>
        </row>
        <row r="421">
          <cell r="A421" t="str">
            <v>ALCALDIA DE JAMBALÓ</v>
          </cell>
        </row>
        <row r="422">
          <cell r="A422" t="str">
            <v>ALCALDIA DE JAMUNDÍ</v>
          </cell>
        </row>
        <row r="423">
          <cell r="A423" t="str">
            <v>ALCALDIA DE JARDÍN</v>
          </cell>
        </row>
        <row r="424">
          <cell r="A424" t="str">
            <v>ALCALDIA DE JENESANO</v>
          </cell>
        </row>
        <row r="425">
          <cell r="A425" t="str">
            <v>ALCALDIA DE JERICO</v>
          </cell>
        </row>
        <row r="426">
          <cell r="A426" t="str">
            <v>ALCALDIA DE JERICÓ</v>
          </cell>
        </row>
        <row r="427">
          <cell r="A427" t="str">
            <v>ALCALDIA DE JERUSALÉN</v>
          </cell>
        </row>
        <row r="428">
          <cell r="A428" t="str">
            <v>ALCALDIA DE JESÚS MARÍA</v>
          </cell>
        </row>
        <row r="429">
          <cell r="A429" t="str">
            <v>ALCALDIA DE JORDÁN</v>
          </cell>
        </row>
        <row r="430">
          <cell r="A430" t="str">
            <v>ALCALDIA DE JUAN DE ACOSTA</v>
          </cell>
        </row>
        <row r="431">
          <cell r="A431" t="str">
            <v>ALCALDIA DE JUNÍN</v>
          </cell>
        </row>
        <row r="432">
          <cell r="A432" t="str">
            <v>ALCALDIA DE JURADÓ</v>
          </cell>
        </row>
        <row r="433">
          <cell r="A433" t="str">
            <v>ALCALDIA DE LA APARTADA</v>
          </cell>
        </row>
        <row r="434">
          <cell r="A434" t="str">
            <v>ALCALDIA DE LA ARGENTINA</v>
          </cell>
        </row>
        <row r="435">
          <cell r="A435" t="str">
            <v>ALCALDIA DE LA BELLEZA</v>
          </cell>
        </row>
        <row r="436">
          <cell r="A436" t="str">
            <v>ALCALDIA DE LA CALERA</v>
          </cell>
        </row>
        <row r="437">
          <cell r="A437" t="str">
            <v>ALCALDIA DE LA CAPILLA</v>
          </cell>
        </row>
        <row r="438">
          <cell r="A438" t="str">
            <v>ALCALDIA DE LA CEJA</v>
          </cell>
        </row>
        <row r="439">
          <cell r="A439" t="str">
            <v>ALCALDIA DE LA CELIA</v>
          </cell>
        </row>
        <row r="440">
          <cell r="A440" t="str">
            <v>ALCALDIA DE LA CHORRERA</v>
          </cell>
        </row>
        <row r="441">
          <cell r="A441" t="str">
            <v>ALCALDIA DE LA CRUZ</v>
          </cell>
        </row>
        <row r="442">
          <cell r="A442" t="str">
            <v>ALCALDIA DE LA CUMBRE</v>
          </cell>
        </row>
        <row r="443">
          <cell r="A443" t="str">
            <v>ALCALDIA DE LA DORADA</v>
          </cell>
        </row>
        <row r="444">
          <cell r="A444" t="str">
            <v>ALCALDIA DE LA ESPERANZA</v>
          </cell>
        </row>
        <row r="445">
          <cell r="A445" t="str">
            <v>ALCALDIA DE LA ESTRELLA</v>
          </cell>
        </row>
        <row r="446">
          <cell r="A446" t="str">
            <v>ALCALDIA DE LA FLORIDA</v>
          </cell>
        </row>
        <row r="447">
          <cell r="A447" t="str">
            <v>ALCALDIA DE LA GLORIA</v>
          </cell>
        </row>
        <row r="448">
          <cell r="A448" t="str">
            <v>ALCALDIA DE LA GUADALUPE</v>
          </cell>
        </row>
        <row r="449">
          <cell r="A449" t="str">
            <v>ALCALDIA DE LA JAGUA DE IBIRICO</v>
          </cell>
        </row>
        <row r="450">
          <cell r="A450" t="str">
            <v>ALCALDIA DE LA JAGUA DEL PILAR</v>
          </cell>
        </row>
        <row r="451">
          <cell r="A451" t="str">
            <v>ALCALDIA DE LA LLANADA</v>
          </cell>
        </row>
        <row r="452">
          <cell r="A452" t="str">
            <v>ALCALDIA DE LA MACARENA</v>
          </cell>
        </row>
        <row r="453">
          <cell r="A453" t="str">
            <v>ALCALDIA DE LA MAGDALENA</v>
          </cell>
        </row>
        <row r="454">
          <cell r="A454" t="str">
            <v>ALCALDIA DE LA MERCED</v>
          </cell>
        </row>
        <row r="455">
          <cell r="A455" t="str">
            <v>ALCALDIA DE LA MESA</v>
          </cell>
        </row>
        <row r="456">
          <cell r="A456" t="str">
            <v>ALCALDIA DE LA MONTAÑITA</v>
          </cell>
        </row>
        <row r="457">
          <cell r="A457" t="str">
            <v>ALCALDIA DE LA PALMA</v>
          </cell>
        </row>
        <row r="458">
          <cell r="A458" t="str">
            <v>ALCALDIA DE LA PAZ</v>
          </cell>
        </row>
        <row r="459">
          <cell r="A459" t="str">
            <v>ALCALDIA DE LA PEDRERA</v>
          </cell>
        </row>
        <row r="460">
          <cell r="A460" t="str">
            <v>ALCALDIA DE LA PEÑA</v>
          </cell>
        </row>
        <row r="461">
          <cell r="A461" t="str">
            <v>ALCALDIA DE LA PINTADA</v>
          </cell>
        </row>
        <row r="462">
          <cell r="A462" t="str">
            <v>ALCALDIA DE LA PLATA</v>
          </cell>
        </row>
        <row r="463">
          <cell r="A463" t="str">
            <v>ALCALDIA DE LA PRIMAVERA</v>
          </cell>
        </row>
        <row r="464">
          <cell r="A464" t="str">
            <v>ALCALDIA DE LA SALINA</v>
          </cell>
        </row>
        <row r="465">
          <cell r="A465" t="str">
            <v>ALCALDIA DE LA SIERRA</v>
          </cell>
        </row>
        <row r="466">
          <cell r="A466" t="str">
            <v>ALCALDIA DE LA TEBAIDA</v>
          </cell>
        </row>
        <row r="467">
          <cell r="A467" t="str">
            <v>ALCALDIA DE LA TOLA</v>
          </cell>
        </row>
        <row r="468">
          <cell r="A468" t="str">
            <v>ALCALDIA DE LA UNIÓN</v>
          </cell>
        </row>
        <row r="469">
          <cell r="A469" t="str">
            <v>ALCALDIA DE LA UNIÓN</v>
          </cell>
        </row>
        <row r="470">
          <cell r="A470" t="str">
            <v>ALCALDIA DE LA UVITA</v>
          </cell>
        </row>
        <row r="471">
          <cell r="A471" t="str">
            <v>ALCALDIA DE LA VEGA</v>
          </cell>
        </row>
        <row r="472">
          <cell r="A472" t="str">
            <v>ALCALDIA DE LA VICTORIA</v>
          </cell>
        </row>
        <row r="473">
          <cell r="A473" t="str">
            <v>ALCALDIA DE LA VIRGINIA</v>
          </cell>
        </row>
        <row r="474">
          <cell r="A474" t="str">
            <v>ALCALDIA DE LABATECA</v>
          </cell>
        </row>
        <row r="475">
          <cell r="A475" t="str">
            <v>ALCALDIA DE LABRANZAGRANDE</v>
          </cell>
        </row>
        <row r="476">
          <cell r="A476" t="str">
            <v>ALCALDIA DE LANDÁZURI</v>
          </cell>
        </row>
        <row r="477">
          <cell r="A477" t="str">
            <v>ALCALDIA DE LEBRÍJA</v>
          </cell>
        </row>
        <row r="478">
          <cell r="A478" t="str">
            <v>ALCALDIA DE LEIVA</v>
          </cell>
        </row>
        <row r="479">
          <cell r="A479" t="str">
            <v>ALCALDIA DE LEJANÍAS</v>
          </cell>
        </row>
        <row r="480">
          <cell r="A480" t="str">
            <v>ALCALDIA DE LENGUAZAQUE</v>
          </cell>
        </row>
        <row r="481">
          <cell r="A481" t="str">
            <v>ALCALDIA DE LÉRIDA</v>
          </cell>
        </row>
        <row r="482">
          <cell r="A482" t="str">
            <v>ALCALDIA DE LETICIA</v>
          </cell>
        </row>
        <row r="483">
          <cell r="A483" t="str">
            <v>ALCALDIA DE LÍBANO</v>
          </cell>
        </row>
        <row r="484">
          <cell r="A484" t="str">
            <v>ALCALDIA DE LIBORINA</v>
          </cell>
        </row>
        <row r="485">
          <cell r="A485" t="str">
            <v>ALCALDIA DE LINARES</v>
          </cell>
        </row>
        <row r="486">
          <cell r="A486" t="str">
            <v>ALCALDIA DE LLORÓ</v>
          </cell>
        </row>
        <row r="487">
          <cell r="A487" t="str">
            <v>ALCALDIA DE LÓPEZ</v>
          </cell>
        </row>
        <row r="488">
          <cell r="A488" t="str">
            <v>ALCALDIA DE LORICA</v>
          </cell>
        </row>
        <row r="489">
          <cell r="A489" t="str">
            <v>ALCALDIA DE LOS ANDES</v>
          </cell>
        </row>
        <row r="490">
          <cell r="A490" t="str">
            <v>ALCALDIA DE LOS CÓRDOBAS</v>
          </cell>
        </row>
        <row r="491">
          <cell r="A491" t="str">
            <v>ALCALDIA DE LOS PALMITOS</v>
          </cell>
        </row>
        <row r="492">
          <cell r="A492" t="str">
            <v>ALCALDIA DE LOS PATIOS</v>
          </cell>
        </row>
        <row r="493">
          <cell r="A493" t="str">
            <v>ALCALDIA DE LOS SANTOS</v>
          </cell>
        </row>
        <row r="494">
          <cell r="A494" t="str">
            <v>ALCALDIA DE LOURDES</v>
          </cell>
        </row>
        <row r="495">
          <cell r="A495" t="str">
            <v>ALCALDIA DE LURUACO</v>
          </cell>
        </row>
        <row r="496">
          <cell r="A496" t="str">
            <v>ALCALDIA DE MACANAL</v>
          </cell>
        </row>
        <row r="497">
          <cell r="A497" t="str">
            <v>ALCALDIA DE MACARAVITA</v>
          </cell>
        </row>
        <row r="498">
          <cell r="A498" t="str">
            <v>ALCALDIA DE MACEO</v>
          </cell>
        </row>
        <row r="499">
          <cell r="A499" t="str">
            <v>ALCALDIA DE MACHETA</v>
          </cell>
        </row>
        <row r="500">
          <cell r="A500" t="str">
            <v>ALCALDIA DE MADRID</v>
          </cell>
        </row>
        <row r="501">
          <cell r="A501" t="str">
            <v>ALCALDIA DE MAGANGUÉ</v>
          </cell>
        </row>
        <row r="502">
          <cell r="A502" t="str">
            <v>ALCALDIA DE MAGÜI</v>
          </cell>
        </row>
        <row r="503">
          <cell r="A503" t="str">
            <v>ALCALDIA DE MAHATES</v>
          </cell>
        </row>
        <row r="504">
          <cell r="A504" t="str">
            <v>ALCALDIA DE MAICAO</v>
          </cell>
        </row>
        <row r="505">
          <cell r="A505" t="str">
            <v>ALCALDIA DE MAJAGUAL</v>
          </cell>
        </row>
        <row r="506">
          <cell r="A506" t="str">
            <v>ALCALDIA DE MÁLAGA</v>
          </cell>
        </row>
        <row r="507">
          <cell r="A507" t="str">
            <v>ALCALDIA DE MALAMBO</v>
          </cell>
        </row>
        <row r="508">
          <cell r="A508" t="str">
            <v>ALCALDIA DE MALLAMA</v>
          </cell>
        </row>
        <row r="509">
          <cell r="A509" t="str">
            <v>ALCALDIA DE MANATÍ</v>
          </cell>
        </row>
        <row r="510">
          <cell r="A510" t="str">
            <v>ALCALDIA DE MANAURE</v>
          </cell>
        </row>
        <row r="511">
          <cell r="A511" t="str">
            <v>ALCALDIA DE MANÍ</v>
          </cell>
        </row>
        <row r="512">
          <cell r="A512" t="str">
            <v>ALCALDIA DE MANIZALES</v>
          </cell>
        </row>
        <row r="513">
          <cell r="A513" t="str">
            <v>ALCALDIA DE MANTA</v>
          </cell>
        </row>
        <row r="514">
          <cell r="A514" t="str">
            <v>ALCALDIA DE MANZANARES</v>
          </cell>
        </row>
        <row r="515">
          <cell r="A515" t="str">
            <v>ALCALDIA DE MAPIRIPÁN</v>
          </cell>
        </row>
        <row r="516">
          <cell r="A516" t="str">
            <v>ALCALDIA DE MAPIRIPANA</v>
          </cell>
        </row>
        <row r="517">
          <cell r="A517" t="str">
            <v>ALCALDIA DE MARGARITA</v>
          </cell>
        </row>
        <row r="518">
          <cell r="A518" t="str">
            <v>ALCALDIA DE MARÍA LA BAJA</v>
          </cell>
        </row>
        <row r="519">
          <cell r="A519" t="str">
            <v>ALCALDIA DE MARINILLA</v>
          </cell>
        </row>
        <row r="520">
          <cell r="A520" t="str">
            <v>ALCALDIA DE MARIPÍ</v>
          </cell>
        </row>
        <row r="521">
          <cell r="A521" t="str">
            <v>ALCALDIA DE MARIQUITA</v>
          </cell>
        </row>
        <row r="522">
          <cell r="A522" t="str">
            <v>ALCALDIA DE MARMATO</v>
          </cell>
        </row>
        <row r="523">
          <cell r="A523" t="str">
            <v>ALCALDIA DE MARQUETALIA</v>
          </cell>
        </row>
        <row r="524">
          <cell r="A524" t="str">
            <v>ALCALDIA DE MARSELLA</v>
          </cell>
        </row>
        <row r="525">
          <cell r="A525" t="str">
            <v>ALCALDIA DE MARULANDA</v>
          </cell>
        </row>
        <row r="526">
          <cell r="A526" t="str">
            <v>ALCALDIA DE MATANZA</v>
          </cell>
        </row>
        <row r="527">
          <cell r="A527" t="str">
            <v>ALCALDIA DE MEDELLÍN</v>
          </cell>
        </row>
        <row r="528">
          <cell r="A528" t="str">
            <v>ALCALDIA DE MEDINA</v>
          </cell>
        </row>
        <row r="529">
          <cell r="A529" t="str">
            <v>ALCALDIA DE MEDIO ATRATO</v>
          </cell>
        </row>
        <row r="530">
          <cell r="A530" t="str">
            <v>ALCALDIA DE MEDIO BAUDÓ</v>
          </cell>
        </row>
        <row r="531">
          <cell r="A531" t="str">
            <v>ALCALDIA DE MEDIO SAN JUAN</v>
          </cell>
        </row>
        <row r="532">
          <cell r="A532" t="str">
            <v>ALCALDIA DE MELGAR</v>
          </cell>
        </row>
        <row r="533">
          <cell r="A533" t="str">
            <v>ALCALDIA DE MERCADERES</v>
          </cell>
        </row>
        <row r="534">
          <cell r="A534" t="str">
            <v>ALCALDIA DE MESETAS</v>
          </cell>
        </row>
        <row r="535">
          <cell r="A535" t="str">
            <v>ALCALDIA DE MILÁN</v>
          </cell>
        </row>
        <row r="536">
          <cell r="A536" t="str">
            <v>ALCALDIA DE MIRAFLORES</v>
          </cell>
        </row>
        <row r="537">
          <cell r="A537" t="str">
            <v>ALCALDIA DE MIRAFLORES</v>
          </cell>
        </row>
        <row r="538">
          <cell r="A538" t="str">
            <v>ALCALDIA DE MIRANDA</v>
          </cell>
        </row>
        <row r="539">
          <cell r="A539" t="str">
            <v>ALCALDIA DE MIRITI - PARANÁ</v>
          </cell>
        </row>
        <row r="540">
          <cell r="A540" t="str">
            <v>ALCALDIA DE MISTRATÓ</v>
          </cell>
        </row>
        <row r="541">
          <cell r="A541" t="str">
            <v>ALCALDIA DE MITÚ</v>
          </cell>
        </row>
        <row r="542">
          <cell r="A542" t="str">
            <v>ALCALDIA DE MOCOA</v>
          </cell>
        </row>
        <row r="543">
          <cell r="A543" t="str">
            <v>ALCALDIA DE MOGOTES</v>
          </cell>
        </row>
        <row r="544">
          <cell r="A544" t="str">
            <v>ALCALDIA DE MOLAGAVITA</v>
          </cell>
        </row>
        <row r="545">
          <cell r="A545" t="str">
            <v>ALCALDIA DE MOMIL</v>
          </cell>
        </row>
        <row r="546">
          <cell r="A546" t="str">
            <v>ALCALDIA DE MOMPÓS</v>
          </cell>
        </row>
        <row r="547">
          <cell r="A547" t="str">
            <v>ALCALDIA DE MONGUA</v>
          </cell>
        </row>
        <row r="548">
          <cell r="A548" t="str">
            <v>ALCALDIA DE MONGUÍ</v>
          </cell>
        </row>
        <row r="549">
          <cell r="A549" t="str">
            <v>ALCALDIA DE MONIQUIRÁ</v>
          </cell>
        </row>
        <row r="550">
          <cell r="A550" t="str">
            <v>ALCALDIA DE MOÑITOS</v>
          </cell>
        </row>
        <row r="551">
          <cell r="A551" t="str">
            <v>ALCALDIA DE MONTEBELLO</v>
          </cell>
        </row>
        <row r="552">
          <cell r="A552" t="str">
            <v>ALCALDIA DE MONTECRISTO</v>
          </cell>
        </row>
        <row r="553">
          <cell r="A553" t="str">
            <v>ALCALDIA DE MONTELÍBANO</v>
          </cell>
        </row>
        <row r="554">
          <cell r="A554" t="str">
            <v>ALCALDIA DE MONTENEGRO</v>
          </cell>
        </row>
        <row r="555">
          <cell r="A555" t="str">
            <v>ALCALDIA DE MONTERÍA</v>
          </cell>
        </row>
        <row r="556">
          <cell r="A556" t="str">
            <v>ALCALDIA DE MONTERREY</v>
          </cell>
        </row>
        <row r="557">
          <cell r="A557" t="str">
            <v>ALCALDIA DE MORALES</v>
          </cell>
        </row>
        <row r="558">
          <cell r="A558" t="str">
            <v>ALCALDIA DE MORELIA</v>
          </cell>
        </row>
        <row r="559">
          <cell r="A559" t="str">
            <v>ALCALDIA DE MORICHAL</v>
          </cell>
        </row>
        <row r="560">
          <cell r="A560" t="str">
            <v>ALCALDIA DE MORROA</v>
          </cell>
        </row>
        <row r="561">
          <cell r="A561" t="str">
            <v>ALCALDIA DE MOSQUERA</v>
          </cell>
        </row>
        <row r="562">
          <cell r="A562" t="str">
            <v>ALCALDIA DE MOTAVITA</v>
          </cell>
        </row>
        <row r="563">
          <cell r="A563" t="str">
            <v>ALCALDIA DE MURILLO</v>
          </cell>
        </row>
        <row r="564">
          <cell r="A564" t="str">
            <v>ALCALDIA DE MURINDÓ</v>
          </cell>
        </row>
        <row r="565">
          <cell r="A565" t="str">
            <v>ALCALDIA DE MUTATA</v>
          </cell>
        </row>
        <row r="566">
          <cell r="A566" t="str">
            <v>ALCALDIA DE MUTISCUA</v>
          </cell>
        </row>
        <row r="567">
          <cell r="A567" t="str">
            <v>ALCALDIA DE MUZO</v>
          </cell>
        </row>
        <row r="568">
          <cell r="A568" t="str">
            <v>ALCALDIA DE NARIÑO</v>
          </cell>
        </row>
        <row r="569">
          <cell r="A569" t="str">
            <v>ALCALDIA DE NÁTAGA</v>
          </cell>
        </row>
        <row r="570">
          <cell r="A570" t="str">
            <v>ALCALDIA DE NATAGAIMA</v>
          </cell>
        </row>
        <row r="571">
          <cell r="A571" t="str">
            <v>ALCALDIA DE NECHÍ</v>
          </cell>
        </row>
        <row r="572">
          <cell r="A572" t="str">
            <v>ALCALDIA DE NECOCLÍ</v>
          </cell>
        </row>
        <row r="573">
          <cell r="A573" t="str">
            <v>ALCALDIA DE NEIRA</v>
          </cell>
        </row>
        <row r="574">
          <cell r="A574" t="str">
            <v>ALCALDIA DE NEIVA</v>
          </cell>
        </row>
        <row r="575">
          <cell r="A575" t="str">
            <v>ALCALDIA DE NEMOCÓN</v>
          </cell>
        </row>
        <row r="576">
          <cell r="A576" t="str">
            <v>ALCALDIA DE NILO</v>
          </cell>
        </row>
        <row r="577">
          <cell r="A577" t="str">
            <v>ALCALDIA DE NIMAIMA</v>
          </cell>
        </row>
        <row r="578">
          <cell r="A578" t="str">
            <v>ALCALDIA DE NOBSA</v>
          </cell>
        </row>
        <row r="579">
          <cell r="A579" t="str">
            <v>ALCALDIA DE NOCAIMA</v>
          </cell>
        </row>
        <row r="580">
          <cell r="A580" t="str">
            <v>ALCALDIA DE NORCASIA</v>
          </cell>
        </row>
        <row r="581">
          <cell r="A581" t="str">
            <v>ALCALDIA DE NÓVITA</v>
          </cell>
        </row>
        <row r="582">
          <cell r="A582" t="str">
            <v>ALCALDIA DE NUEVA GRANADA</v>
          </cell>
        </row>
        <row r="583">
          <cell r="A583" t="str">
            <v>ALCALDIA DE NUEVO COLÓN</v>
          </cell>
        </row>
        <row r="584">
          <cell r="A584" t="str">
            <v>ALCALDIA DE NUNCHÍA</v>
          </cell>
        </row>
        <row r="585">
          <cell r="A585" t="str">
            <v>ALCALDIA DE NUQUÍ</v>
          </cell>
        </row>
        <row r="586">
          <cell r="A586" t="str">
            <v>ALCALDIA DE OBANDO</v>
          </cell>
        </row>
        <row r="587">
          <cell r="A587" t="str">
            <v>ALCALDIA DE OCAMONTE</v>
          </cell>
        </row>
        <row r="588">
          <cell r="A588" t="str">
            <v>ALCALDIA DE OCAÑA</v>
          </cell>
        </row>
        <row r="589">
          <cell r="A589" t="str">
            <v>ALCALDIA DE OIBA</v>
          </cell>
        </row>
        <row r="590">
          <cell r="A590" t="str">
            <v>ALCALDIA DE OICATÁ</v>
          </cell>
        </row>
        <row r="591">
          <cell r="A591" t="str">
            <v>ALCALDIA DE OLAYA</v>
          </cell>
        </row>
        <row r="592">
          <cell r="A592" t="str">
            <v>ALCALDIA DE OLAYA HERRERA</v>
          </cell>
        </row>
        <row r="593">
          <cell r="A593" t="str">
            <v>ALCALDIA DE ONZAGA</v>
          </cell>
        </row>
        <row r="594">
          <cell r="A594" t="str">
            <v>ALCALDIA DE OPORAPA</v>
          </cell>
        </row>
        <row r="595">
          <cell r="A595" t="str">
            <v>ALCALDIA DE ORITO</v>
          </cell>
        </row>
        <row r="596">
          <cell r="A596" t="str">
            <v>ALCALDIA DE OROCUÉ</v>
          </cell>
        </row>
        <row r="597">
          <cell r="A597" t="str">
            <v>ALCALDIA DE ORTEGA</v>
          </cell>
        </row>
        <row r="598">
          <cell r="A598" t="str">
            <v>ALCALDIA DE OSPINA</v>
          </cell>
        </row>
        <row r="599">
          <cell r="A599" t="str">
            <v>ALCALDIA DE OTANCHE</v>
          </cell>
        </row>
        <row r="600">
          <cell r="A600" t="str">
            <v>ALCALDIA DE OVEJAS</v>
          </cell>
        </row>
        <row r="601">
          <cell r="A601" t="str">
            <v>ALCALDIA DE PACHAVITA</v>
          </cell>
        </row>
        <row r="602">
          <cell r="A602" t="str">
            <v>ALCALDIA DE PACHO</v>
          </cell>
        </row>
        <row r="603">
          <cell r="A603" t="str">
            <v>ALCALDIA DE PACOA</v>
          </cell>
        </row>
        <row r="604">
          <cell r="A604" t="str">
            <v>ALCALDIA DE PÁCORA</v>
          </cell>
        </row>
        <row r="605">
          <cell r="A605" t="str">
            <v>ALCALDIA DE PADILLA</v>
          </cell>
        </row>
        <row r="606">
          <cell r="A606" t="str">
            <v>ALCALDIA DE PAEZ</v>
          </cell>
        </row>
        <row r="607">
          <cell r="A607" t="str">
            <v>ALCALDIA DE PAICOL</v>
          </cell>
        </row>
        <row r="608">
          <cell r="A608" t="str">
            <v>ALCALDIA DE PAILITAS</v>
          </cell>
        </row>
        <row r="609">
          <cell r="A609" t="str">
            <v>ALCALDIA DE PAIME</v>
          </cell>
        </row>
        <row r="610">
          <cell r="A610" t="str">
            <v>ALCALDIA DE PAIPA</v>
          </cell>
        </row>
        <row r="611">
          <cell r="A611" t="str">
            <v>ALCALDIA DE PAJARITO</v>
          </cell>
        </row>
        <row r="612">
          <cell r="A612" t="str">
            <v>ALCALDIA DE PALERMO</v>
          </cell>
        </row>
        <row r="613">
          <cell r="A613" t="str">
            <v>ALCALDIA DE PALESTINA</v>
          </cell>
        </row>
        <row r="614">
          <cell r="A614" t="str">
            <v>ALCALDIA DE PALMAR</v>
          </cell>
        </row>
        <row r="615">
          <cell r="A615" t="str">
            <v>ALCALDIA DE PALMAR DE VARELA</v>
          </cell>
        </row>
        <row r="616">
          <cell r="A616" t="str">
            <v>ALCALDIA DE PALMAS DEL SOCORRO</v>
          </cell>
        </row>
        <row r="617">
          <cell r="A617" t="str">
            <v>ALCALDIA DE PALMIRA</v>
          </cell>
        </row>
        <row r="618">
          <cell r="A618" t="str">
            <v>ALCALDIA DE PALMITO</v>
          </cell>
        </row>
        <row r="619">
          <cell r="A619" t="str">
            <v>ALCALDIA DE PALOCABILDO</v>
          </cell>
        </row>
        <row r="620">
          <cell r="A620" t="str">
            <v>ALCALDIA DE PAMPLONA</v>
          </cell>
        </row>
        <row r="621">
          <cell r="A621" t="str">
            <v>ALCALDIA DE PAMPLONITA</v>
          </cell>
        </row>
        <row r="622">
          <cell r="A622" t="str">
            <v>ALCALDIA DE PANA PANA</v>
          </cell>
        </row>
        <row r="623">
          <cell r="A623" t="str">
            <v>ALCALDIA DE PANDI</v>
          </cell>
        </row>
        <row r="624">
          <cell r="A624" t="str">
            <v>ALCALDIA DE PANQUEBA</v>
          </cell>
        </row>
        <row r="625">
          <cell r="A625" t="str">
            <v>ALCALDIA DE PAPUNAUA</v>
          </cell>
        </row>
        <row r="626">
          <cell r="A626" t="str">
            <v>ALCALDIA DE PÁRAMO</v>
          </cell>
        </row>
        <row r="627">
          <cell r="A627" t="str">
            <v>ALCALDIA DE PARATEBUENO</v>
          </cell>
        </row>
        <row r="628">
          <cell r="A628" t="str">
            <v>ALCALDIA DE PASCA</v>
          </cell>
        </row>
        <row r="629">
          <cell r="A629" t="str">
            <v>ALCALDIA DE PASTO</v>
          </cell>
        </row>
        <row r="630">
          <cell r="A630" t="str">
            <v>ALCALDIA DE PATÍA</v>
          </cell>
        </row>
        <row r="631">
          <cell r="A631" t="str">
            <v>ALCALDIA DE PAUNA</v>
          </cell>
        </row>
        <row r="632">
          <cell r="A632" t="str">
            <v>ALCALDIA DE PAYA</v>
          </cell>
        </row>
        <row r="633">
          <cell r="A633" t="str">
            <v>ALCALDIA DE PAZ DE ARIPORO</v>
          </cell>
        </row>
        <row r="634">
          <cell r="A634" t="str">
            <v>ALCALDIA DE PAZ DE RÍO</v>
          </cell>
        </row>
        <row r="635">
          <cell r="A635" t="str">
            <v>ALCALDIA DE PEDRAZA</v>
          </cell>
        </row>
        <row r="636">
          <cell r="A636" t="str">
            <v>ALCALDIA DE PELAYA</v>
          </cell>
        </row>
        <row r="637">
          <cell r="A637" t="str">
            <v>ALCALDIA DE PEÑOL</v>
          </cell>
        </row>
        <row r="638">
          <cell r="A638" t="str">
            <v>ALCALDIA DE PENSILVANIA</v>
          </cell>
        </row>
        <row r="639">
          <cell r="A639" t="str">
            <v>ALCALDIA DE PEQUE</v>
          </cell>
        </row>
        <row r="640">
          <cell r="A640" t="str">
            <v>ALCALDIA DE PEREIRA</v>
          </cell>
        </row>
        <row r="641">
          <cell r="A641" t="str">
            <v>ALCALDIA DE PESCA</v>
          </cell>
        </row>
        <row r="642">
          <cell r="A642" t="str">
            <v>ALCALDIA DE PIAMONTE</v>
          </cell>
        </row>
        <row r="643">
          <cell r="A643" t="str">
            <v>ALCALDIA DE PIEDECUESTA</v>
          </cell>
        </row>
        <row r="644">
          <cell r="A644" t="str">
            <v>ALCALDIA DE PIEDRAS</v>
          </cell>
        </row>
        <row r="645">
          <cell r="A645" t="str">
            <v>ALCALDIA DE PIENDAMÓ</v>
          </cell>
        </row>
        <row r="646">
          <cell r="A646" t="str">
            <v>ALCALDIA DE PIJAO</v>
          </cell>
        </row>
        <row r="647">
          <cell r="A647" t="str">
            <v>ALCALDIA DE PIJIÑO DEL CARMEN</v>
          </cell>
        </row>
        <row r="648">
          <cell r="A648" t="str">
            <v>ALCALDIA DE PINCHOTE</v>
          </cell>
        </row>
        <row r="649">
          <cell r="A649" t="str">
            <v>ALCALDIA DE PINILLOS</v>
          </cell>
        </row>
        <row r="650">
          <cell r="A650" t="str">
            <v>ALCALDIA DE PIOJÓ</v>
          </cell>
        </row>
        <row r="651">
          <cell r="A651" t="str">
            <v>ALCALDIA DE PISBA</v>
          </cell>
        </row>
        <row r="652">
          <cell r="A652" t="str">
            <v>ALCALDIA DE PITAL</v>
          </cell>
        </row>
        <row r="653">
          <cell r="A653" t="str">
            <v>ALCALDIA DE PITALITO</v>
          </cell>
        </row>
        <row r="654">
          <cell r="A654" t="str">
            <v>ALCALDIA DE PIVIJAY</v>
          </cell>
        </row>
        <row r="655">
          <cell r="A655" t="str">
            <v>ALCALDIA DE PLANADAS</v>
          </cell>
        </row>
        <row r="656">
          <cell r="A656" t="str">
            <v>ALCALDIA DE PLANETA RICA</v>
          </cell>
        </row>
        <row r="657">
          <cell r="A657" t="str">
            <v>ALCALDIA DE PLATO</v>
          </cell>
        </row>
        <row r="658">
          <cell r="A658" t="str">
            <v>ALCALDIA DE POLICARPA</v>
          </cell>
        </row>
        <row r="659">
          <cell r="A659" t="str">
            <v>ALCALDIA DE POLONUEVO</v>
          </cell>
        </row>
        <row r="660">
          <cell r="A660" t="str">
            <v>ALCALDIA DE PONEDERA</v>
          </cell>
        </row>
        <row r="661">
          <cell r="A661" t="str">
            <v>ALCALDIA DE POPAYÁN</v>
          </cell>
        </row>
        <row r="662">
          <cell r="A662" t="str">
            <v>ALCALDIA DE PORE</v>
          </cell>
        </row>
        <row r="663">
          <cell r="A663" t="str">
            <v>ALCALDIA DE POTOSÍ</v>
          </cell>
        </row>
        <row r="664">
          <cell r="A664" t="str">
            <v>ALCALDIA DE PRADERA</v>
          </cell>
        </row>
        <row r="665">
          <cell r="A665" t="str">
            <v>ALCALDIA DE PRADO</v>
          </cell>
        </row>
        <row r="666">
          <cell r="A666" t="str">
            <v>ALCALDIA DE PROVIDENCIA</v>
          </cell>
        </row>
        <row r="667">
          <cell r="A667" t="str">
            <v>ALCALDIA DE PROVIDENCIA</v>
          </cell>
        </row>
        <row r="668">
          <cell r="A668" t="str">
            <v>ALCALDIA DE PUEBLO BELLO</v>
          </cell>
        </row>
        <row r="669">
          <cell r="A669" t="str">
            <v>ALCALDIA DE PUEBLO NUEVO</v>
          </cell>
        </row>
        <row r="670">
          <cell r="A670" t="str">
            <v>ALCALDIA DE PUEBLO RICO</v>
          </cell>
        </row>
        <row r="671">
          <cell r="A671" t="str">
            <v>ALCALDIA DE PUEBLORRICO</v>
          </cell>
        </row>
        <row r="672">
          <cell r="A672" t="str">
            <v>ALCALDIA DE PUEBLOVIEJO</v>
          </cell>
        </row>
        <row r="673">
          <cell r="A673" t="str">
            <v>ALCALDIA DE PUENTE NACIONAL</v>
          </cell>
        </row>
        <row r="674">
          <cell r="A674" t="str">
            <v>ALCALDIA DE PUERRES</v>
          </cell>
        </row>
        <row r="675">
          <cell r="A675" t="str">
            <v>ALCALDIA DE PUERTO ALEGRÍA</v>
          </cell>
        </row>
        <row r="676">
          <cell r="A676" t="str">
            <v>ALCALDIA DE PUERTO ARICA</v>
          </cell>
        </row>
        <row r="677">
          <cell r="A677" t="str">
            <v>ALCALDIA DE PUERTO ASÍS</v>
          </cell>
        </row>
        <row r="678">
          <cell r="A678" t="str">
            <v>ALCALDIA DE PUERTO BERRIO</v>
          </cell>
        </row>
        <row r="679">
          <cell r="A679" t="str">
            <v>ALCALDIA DE PUERTO BOYACÁ</v>
          </cell>
        </row>
        <row r="680">
          <cell r="A680" t="str">
            <v>ALCALDIA DE PUERTO CAICEDO</v>
          </cell>
        </row>
        <row r="681">
          <cell r="A681" t="str">
            <v>ALCALDIA DE PUERTO CARREÑO</v>
          </cell>
        </row>
        <row r="682">
          <cell r="A682" t="str">
            <v>ALCALDIA DE PUERTO COLOMBIA</v>
          </cell>
        </row>
        <row r="683">
          <cell r="A683" t="str">
            <v>ALCALDIA DE PUERTO COLOMBIA</v>
          </cell>
        </row>
        <row r="684">
          <cell r="A684" t="str">
            <v>ALCALDIA DE PUERTO CONCORDIA</v>
          </cell>
        </row>
        <row r="685">
          <cell r="A685" t="str">
            <v>ALCALDIA DE PUERTO ESCONDIDO</v>
          </cell>
        </row>
        <row r="686">
          <cell r="A686" t="str">
            <v>ALCALDIA DE PUERTO GAITÁN</v>
          </cell>
        </row>
        <row r="687">
          <cell r="A687" t="str">
            <v>ALCALDIA DE PUERTO GUZMÁN</v>
          </cell>
        </row>
        <row r="688">
          <cell r="A688" t="str">
            <v>ALCALDIA DE PUERTO LEGUÍZAMO</v>
          </cell>
        </row>
        <row r="689">
          <cell r="A689" t="str">
            <v>ALCALDIA DE PUERTO LIBERTADOR</v>
          </cell>
        </row>
        <row r="690">
          <cell r="A690" t="str">
            <v>ALCALDIA DE PUERTO LLERAS</v>
          </cell>
        </row>
        <row r="691">
          <cell r="A691" t="str">
            <v>ALCALDIA DE PUERTO LÓPEZ</v>
          </cell>
        </row>
        <row r="692">
          <cell r="A692" t="str">
            <v>ALCALDIA DE PUERTO NARIÑO</v>
          </cell>
        </row>
        <row r="693">
          <cell r="A693" t="str">
            <v>ALCALDIA DE PUERTO PARRA</v>
          </cell>
        </row>
        <row r="694">
          <cell r="A694" t="str">
            <v>ALCALDIA DE PUERTO RICO</v>
          </cell>
        </row>
        <row r="695">
          <cell r="A695" t="str">
            <v>ALCALDIA DE PUERTO RICO</v>
          </cell>
        </row>
        <row r="696">
          <cell r="A696" t="str">
            <v>ALCALDIA DE PUERTO SALGAR</v>
          </cell>
        </row>
        <row r="697">
          <cell r="A697" t="str">
            <v>ALCALDIA DE PUERTO SANTANDER</v>
          </cell>
        </row>
        <row r="698">
          <cell r="A698" t="str">
            <v>ALCALDIA DE PUERTO TEJADA</v>
          </cell>
        </row>
        <row r="699">
          <cell r="A699" t="str">
            <v>ALCALDIA DE PUERTO TRIUNFO</v>
          </cell>
        </row>
        <row r="700">
          <cell r="A700" t="str">
            <v>ALCALDIA DE PUERTO WILCHES</v>
          </cell>
        </row>
        <row r="701">
          <cell r="A701" t="str">
            <v>ALCALDIA DE PULÍ</v>
          </cell>
        </row>
        <row r="702">
          <cell r="A702" t="str">
            <v>ALCALDIA DE PUPIALES</v>
          </cell>
        </row>
        <row r="703">
          <cell r="A703" t="str">
            <v>ALCALDIA DE PURACÉ</v>
          </cell>
        </row>
        <row r="704">
          <cell r="A704" t="str">
            <v>ALCALDIA DE PURIFICACIÓN</v>
          </cell>
        </row>
        <row r="705">
          <cell r="A705" t="str">
            <v>ALCALDIA DE PURÍSIMA</v>
          </cell>
        </row>
        <row r="706">
          <cell r="A706" t="str">
            <v>ALCALDIA DE QUEBRADANEGRA</v>
          </cell>
        </row>
        <row r="707">
          <cell r="A707" t="str">
            <v>ALCALDIA DE QUETAME</v>
          </cell>
        </row>
        <row r="708">
          <cell r="A708" t="str">
            <v>ALCALDIA DE QUIBDÓ</v>
          </cell>
        </row>
        <row r="709">
          <cell r="A709" t="str">
            <v>ALCALDIA DE QUIMBAYA</v>
          </cell>
        </row>
        <row r="710">
          <cell r="A710" t="str">
            <v>ALCALDIA DE QUINCHÍA</v>
          </cell>
        </row>
        <row r="711">
          <cell r="A711" t="str">
            <v>ALCALDIA DE QUÍPAMA</v>
          </cell>
        </row>
        <row r="712">
          <cell r="A712" t="str">
            <v>ALCALDIA DE QUIPILE</v>
          </cell>
        </row>
        <row r="713">
          <cell r="A713" t="str">
            <v>ALCALDIA DE RAGONVALIA</v>
          </cell>
        </row>
        <row r="714">
          <cell r="A714" t="str">
            <v>ALCALDIA DE RAMIRIQUÍ</v>
          </cell>
        </row>
        <row r="715">
          <cell r="A715" t="str">
            <v>ALCALDIA DE RÁQUIRA</v>
          </cell>
        </row>
        <row r="716">
          <cell r="A716" t="str">
            <v>ALCALDIA DE RECETOR</v>
          </cell>
        </row>
        <row r="717">
          <cell r="A717" t="str">
            <v>ALCALDIA DE REGIDOR</v>
          </cell>
        </row>
        <row r="718">
          <cell r="A718" t="str">
            <v>ALCALDIA DE REMEDIOS</v>
          </cell>
        </row>
        <row r="719">
          <cell r="A719" t="str">
            <v>ALCALDIA DE REMOLINO</v>
          </cell>
        </row>
        <row r="720">
          <cell r="A720" t="str">
            <v>ALCALDIA DE REPELÓN</v>
          </cell>
        </row>
        <row r="721">
          <cell r="A721" t="str">
            <v>ALCALDIA DE RESTREPO</v>
          </cell>
        </row>
        <row r="722">
          <cell r="A722" t="str">
            <v>ALCALDIA DE RESTREPO</v>
          </cell>
        </row>
        <row r="723">
          <cell r="A723" t="str">
            <v>ALCALDIA DE RETIRO</v>
          </cell>
        </row>
        <row r="724">
          <cell r="A724" t="str">
            <v>ALCALDIA DE RICAURTE</v>
          </cell>
        </row>
        <row r="725">
          <cell r="A725" t="str">
            <v>ALCALDIA DE RICAURTE</v>
          </cell>
        </row>
        <row r="726">
          <cell r="A726" t="str">
            <v>ALCALDIA DE RÍO DE ORO</v>
          </cell>
        </row>
        <row r="727">
          <cell r="A727" t="str">
            <v>ALCALDIA DE RÍO IRO</v>
          </cell>
        </row>
        <row r="728">
          <cell r="A728" t="str">
            <v>ALCALDIA DE RÍO QUITO</v>
          </cell>
        </row>
        <row r="729">
          <cell r="A729" t="str">
            <v>ALCALDIA DE RÍO VIEJO</v>
          </cell>
        </row>
        <row r="730">
          <cell r="A730" t="str">
            <v>ALCALDIA DE RIOBLANCO</v>
          </cell>
        </row>
        <row r="731">
          <cell r="A731" t="str">
            <v>ALCALDIA DE RIOFRÍO</v>
          </cell>
        </row>
        <row r="732">
          <cell r="A732" t="str">
            <v>ALCALDIA DE RIOHACHA</v>
          </cell>
        </row>
        <row r="733">
          <cell r="A733" t="str">
            <v>ALCALDIA DE RIONEGRO</v>
          </cell>
        </row>
        <row r="734">
          <cell r="A734" t="str">
            <v>ALCALDIA DE RIONEGRO</v>
          </cell>
        </row>
        <row r="735">
          <cell r="A735" t="str">
            <v>ALCALDIA DE RIOSUCIO</v>
          </cell>
        </row>
        <row r="736">
          <cell r="A736" t="str">
            <v>ALCALDIA DE RIOSUCIO</v>
          </cell>
        </row>
        <row r="737">
          <cell r="A737" t="str">
            <v>ALCALDIA DE RISARALDA</v>
          </cell>
        </row>
        <row r="738">
          <cell r="A738" t="str">
            <v>ALCALDIA DE RIVERA</v>
          </cell>
        </row>
        <row r="739">
          <cell r="A739" t="str">
            <v>ALCALDIA DE ROBERTO PAYÁN</v>
          </cell>
        </row>
        <row r="740">
          <cell r="A740" t="str">
            <v>ALCALDIA DE ROLDANILLO</v>
          </cell>
        </row>
        <row r="741">
          <cell r="A741" t="str">
            <v>ALCALDIA DE RONCESVALLES</v>
          </cell>
        </row>
        <row r="742">
          <cell r="A742" t="str">
            <v>ALCALDIA DE RONDÓN</v>
          </cell>
        </row>
        <row r="743">
          <cell r="A743" t="str">
            <v>ALCALDIA DE ROSAS</v>
          </cell>
        </row>
        <row r="744">
          <cell r="A744" t="str">
            <v>ALCALDIA DE ROVIRA</v>
          </cell>
        </row>
        <row r="745">
          <cell r="A745" t="str">
            <v>ALCALDIA DE SABANA DE TORRES</v>
          </cell>
        </row>
        <row r="746">
          <cell r="A746" t="str">
            <v>ALCALDIA DE SABANAGRANDE</v>
          </cell>
        </row>
        <row r="747">
          <cell r="A747" t="str">
            <v>ALCALDIA DE SABANALARGA</v>
          </cell>
        </row>
        <row r="748">
          <cell r="A748" t="str">
            <v>ALCALDIA DE SABANAS DE SAN ANGEL</v>
          </cell>
        </row>
        <row r="749">
          <cell r="A749" t="str">
            <v>ALCALDIA DE SABANETA</v>
          </cell>
        </row>
        <row r="750">
          <cell r="A750" t="str">
            <v>ALCALDIA DE SABOYÁ</v>
          </cell>
        </row>
        <row r="751">
          <cell r="A751" t="str">
            <v>ALCALDIA DE SÁCAMA</v>
          </cell>
        </row>
        <row r="752">
          <cell r="A752" t="str">
            <v>ALCALDIA DE SÁCHICA</v>
          </cell>
        </row>
        <row r="753">
          <cell r="A753" t="str">
            <v>ALCALDIA DE SAHAGÚN</v>
          </cell>
        </row>
        <row r="754">
          <cell r="A754" t="str">
            <v>ALCALDIA DE SALADOBLANCO</v>
          </cell>
        </row>
        <row r="755">
          <cell r="A755" t="str">
            <v>ALCALDIA DE SALAMINA</v>
          </cell>
        </row>
        <row r="756">
          <cell r="A756" t="str">
            <v>ALCALDIA DE SALAZAR</v>
          </cell>
        </row>
        <row r="757">
          <cell r="A757" t="str">
            <v>ALCALDIA DE SALDAÑA</v>
          </cell>
        </row>
        <row r="758">
          <cell r="A758" t="str">
            <v>ALCALDIA DE SALENTO</v>
          </cell>
        </row>
        <row r="759">
          <cell r="A759" t="str">
            <v>ALCALDIA DE SALGAR</v>
          </cell>
        </row>
        <row r="760">
          <cell r="A760" t="str">
            <v>ALCALDIA DE SAMACÁ</v>
          </cell>
        </row>
        <row r="761">
          <cell r="A761" t="str">
            <v>ALCALDIA DE SAMANIEGO</v>
          </cell>
        </row>
        <row r="762">
          <cell r="A762" t="str">
            <v>ALCALDIA DE SAMPUÉS</v>
          </cell>
        </row>
        <row r="763">
          <cell r="A763" t="str">
            <v>ALCALDIA DE SAN AGUSTÍN</v>
          </cell>
        </row>
        <row r="764">
          <cell r="A764" t="str">
            <v>ALCALDIA DE SAN ALBERTO</v>
          </cell>
        </row>
        <row r="765">
          <cell r="A765" t="str">
            <v>ALCALDIA DE SAN ANDRES</v>
          </cell>
        </row>
        <row r="766">
          <cell r="A766" t="str">
            <v>ALCALDIA DE SAN ANDRES</v>
          </cell>
        </row>
        <row r="767">
          <cell r="A767" t="str">
            <v>ALCALDIA DE SAN ANDRÉS SOTAVENTO</v>
          </cell>
        </row>
        <row r="768">
          <cell r="A768" t="str">
            <v>ALCALDIA DE SAN ANTERO</v>
          </cell>
        </row>
        <row r="769">
          <cell r="A769" t="str">
            <v>ALCALDIA DE SAN ANTONIO</v>
          </cell>
        </row>
        <row r="770">
          <cell r="A770" t="str">
            <v>ALCALDIA DE SAN ANTONIO DEL TEQUENDAMA</v>
          </cell>
        </row>
        <row r="771">
          <cell r="A771" t="str">
            <v>ALCALDIA DE SAN BENITO</v>
          </cell>
        </row>
        <row r="772">
          <cell r="A772" t="str">
            <v>ALCALDIA DE SAN BENITO ABAD</v>
          </cell>
        </row>
        <row r="773">
          <cell r="A773" t="str">
            <v>ALCALDIA DE SAN BERNARDO</v>
          </cell>
        </row>
        <row r="774">
          <cell r="A774" t="str">
            <v>ALCALDIA DE SAN BERNARDO DEL VIENTO</v>
          </cell>
        </row>
        <row r="775">
          <cell r="A775" t="str">
            <v>ALCALDIA DE SAN CALIXTO</v>
          </cell>
        </row>
        <row r="776">
          <cell r="A776" t="str">
            <v>ALCALDIA DE SAN CARLOS</v>
          </cell>
        </row>
        <row r="777">
          <cell r="A777" t="str">
            <v>ALCALDIA DE SAN CARLOS</v>
          </cell>
        </row>
        <row r="778">
          <cell r="A778" t="str">
            <v>ALCALDIA DE SAN CARLOS DE GUAROA</v>
          </cell>
        </row>
        <row r="779">
          <cell r="A779" t="str">
            <v>ALCALDIA DE SAN CAYETANO</v>
          </cell>
        </row>
        <row r="780">
          <cell r="A780" t="str">
            <v>ALCALDIA DE SAN CRISTÓBAL</v>
          </cell>
        </row>
        <row r="781">
          <cell r="A781" t="str">
            <v>ALCALDIA DE SAN DIEGO</v>
          </cell>
        </row>
        <row r="782">
          <cell r="A782" t="str">
            <v>ALCALDIA DE SAN EDUARDO</v>
          </cell>
        </row>
        <row r="783">
          <cell r="A783" t="str">
            <v>ALCALDIA DE SAN ESTANISLAO</v>
          </cell>
        </row>
        <row r="784">
          <cell r="A784" t="str">
            <v>ALCALDIA DE SAN FELIPE</v>
          </cell>
        </row>
        <row r="785">
          <cell r="A785" t="str">
            <v>ALCALDIA DE SAN FERNANDO</v>
          </cell>
        </row>
        <row r="786">
          <cell r="A786" t="str">
            <v>ALCALDIA DE SAN FRANCISCO</v>
          </cell>
        </row>
        <row r="787">
          <cell r="A787" t="str">
            <v>ALCALDIA DE SAN GIL</v>
          </cell>
        </row>
        <row r="788">
          <cell r="A788" t="str">
            <v>ALCALDIA DE SAN JACINTO</v>
          </cell>
        </row>
        <row r="789">
          <cell r="A789" t="str">
            <v>ALCALDIA DE SAN JACINTO DEL CAUCA</v>
          </cell>
        </row>
        <row r="790">
          <cell r="A790" t="str">
            <v>ALCALDIA DE SAN JERÓNIMO</v>
          </cell>
        </row>
        <row r="791">
          <cell r="A791" t="str">
            <v>ALCALDIA DE SAN JOAQUÍN</v>
          </cell>
        </row>
        <row r="792">
          <cell r="A792" t="str">
            <v>ALCALDIA DE SAN JOSÉ</v>
          </cell>
        </row>
        <row r="793">
          <cell r="A793" t="str">
            <v>ALCALDIA DE SAN JOSÉ DE LA MONTAÑA</v>
          </cell>
        </row>
        <row r="794">
          <cell r="A794" t="str">
            <v>ALCALDIA DE SAN JOSÉ DE MIRANDA</v>
          </cell>
        </row>
        <row r="795">
          <cell r="A795" t="str">
            <v>ALCALDIA DE SAN JOSÉ DE PARE</v>
          </cell>
        </row>
        <row r="796">
          <cell r="A796" t="str">
            <v>ALCALDIA DE SAN JOSÉ DEL FRAGUA</v>
          </cell>
        </row>
        <row r="797">
          <cell r="A797" t="str">
            <v>ALCALDIA DE SAN JOSÉ DEL GUAVIARE</v>
          </cell>
        </row>
        <row r="798">
          <cell r="A798" t="str">
            <v>ALCALDIA DE SAN JOSÉ DEL PALMAR</v>
          </cell>
        </row>
        <row r="799">
          <cell r="A799" t="str">
            <v>ALCALDIA DE SAN JUAN DE ARAMA</v>
          </cell>
        </row>
        <row r="800">
          <cell r="A800" t="str">
            <v>ALCALDIA DE SAN JUAN DE BETULIA</v>
          </cell>
        </row>
        <row r="801">
          <cell r="A801" t="str">
            <v>ALCALDIA DE SAN JUAN DE RÍO SECO</v>
          </cell>
        </row>
        <row r="802">
          <cell r="A802" t="str">
            <v>ALCALDIA DE SAN JUAN DE URABA</v>
          </cell>
        </row>
        <row r="803">
          <cell r="A803" t="str">
            <v>ALCALDIA DE SAN JUAN DEL CESAR</v>
          </cell>
        </row>
        <row r="804">
          <cell r="A804" t="str">
            <v>ALCALDIA DE SAN JUAN NEPOMUCENO</v>
          </cell>
        </row>
        <row r="805">
          <cell r="A805" t="str">
            <v>ALCALDIA DE SAN JUANITO</v>
          </cell>
        </row>
        <row r="806">
          <cell r="A806" t="str">
            <v>ALCALDIA DE SAN LORENZO</v>
          </cell>
        </row>
        <row r="807">
          <cell r="A807" t="str">
            <v>ALCALDIA DE SAN LUIS</v>
          </cell>
        </row>
        <row r="808">
          <cell r="A808" t="str">
            <v>ALCALDIA DE SAN LUIS</v>
          </cell>
        </row>
        <row r="809">
          <cell r="A809" t="str">
            <v>ALCALDIA DE SAN LUIS DE GACENO</v>
          </cell>
        </row>
        <row r="810">
          <cell r="A810" t="str">
            <v>ALCALDIA DE SAN LUIS DE PALENQUE</v>
          </cell>
        </row>
        <row r="811">
          <cell r="A811" t="str">
            <v>ALCALDIA DE SAN MARCOS</v>
          </cell>
        </row>
        <row r="812">
          <cell r="A812" t="str">
            <v>ALCALDIA DE SAN MARTÍN</v>
          </cell>
        </row>
        <row r="813">
          <cell r="A813" t="str">
            <v>ALCALDIA DE SAN MARTÍN DE LOBA</v>
          </cell>
        </row>
        <row r="814">
          <cell r="A814" t="str">
            <v>ALCALDIA DE SAN MATEO</v>
          </cell>
        </row>
        <row r="815">
          <cell r="A815" t="str">
            <v>ALCALDIA DE SAN MIGUEL</v>
          </cell>
        </row>
        <row r="816">
          <cell r="A816" t="str">
            <v>ALCALDIA DE SAN MIGUEL DE SEMA</v>
          </cell>
        </row>
        <row r="817">
          <cell r="A817" t="str">
            <v>ALCALDIA DE SAN ONOFRE</v>
          </cell>
        </row>
        <row r="818">
          <cell r="A818" t="str">
            <v>ALCALDIA DE SAN PABLO</v>
          </cell>
        </row>
        <row r="819">
          <cell r="A819" t="str">
            <v>ALCALDIA DE SAN PABLO DE BORBUR</v>
          </cell>
        </row>
        <row r="820">
          <cell r="A820" t="str">
            <v>ALCALDIA DE SAN PEDRO</v>
          </cell>
        </row>
        <row r="821">
          <cell r="A821" t="str">
            <v>ALCALDIA DE SAN PEDRO</v>
          </cell>
        </row>
        <row r="822">
          <cell r="A822" t="str">
            <v>ALCALDIA DE SAN PEDRO DE CARTAGO</v>
          </cell>
        </row>
        <row r="823">
          <cell r="A823" t="str">
            <v>ALCALDIA DE SAN PEDRO DE URABA</v>
          </cell>
        </row>
        <row r="824">
          <cell r="A824" t="str">
            <v>ALCALDIA DE SAN PELAYO</v>
          </cell>
        </row>
        <row r="825">
          <cell r="A825" t="str">
            <v>ALCALDIA DE SAN RAFAEL</v>
          </cell>
        </row>
        <row r="826">
          <cell r="A826" t="str">
            <v>ALCALDIA DE SAN ROQUE</v>
          </cell>
        </row>
        <row r="827">
          <cell r="A827" t="str">
            <v>ALCALDIA DE SAN SEBASTIÁN</v>
          </cell>
        </row>
        <row r="828">
          <cell r="A828" t="str">
            <v>ALCALDIA DE SAN SEBASTIÁN DE BUENAVISTA</v>
          </cell>
        </row>
        <row r="829">
          <cell r="A829" t="str">
            <v>ALCALDIA DE SAN VICENTE</v>
          </cell>
        </row>
        <row r="830">
          <cell r="A830" t="str">
            <v>ALCALDIA DE SAN VICENTE DE CHUCURÍ</v>
          </cell>
        </row>
        <row r="831">
          <cell r="A831" t="str">
            <v>ALCALDIA DE SAN VICENTE DEL CAGUÁN</v>
          </cell>
        </row>
        <row r="832">
          <cell r="A832" t="str">
            <v>ALCALDIA DE SAN ZENÓN</v>
          </cell>
        </row>
        <row r="833">
          <cell r="A833" t="str">
            <v>ALCALDIA DE SANDONÁ</v>
          </cell>
        </row>
        <row r="834">
          <cell r="A834" t="str">
            <v>ALCALDIA DE SANTA ANA</v>
          </cell>
        </row>
        <row r="835">
          <cell r="A835" t="str">
            <v>ALCALDIA DE SANTA BARBARA</v>
          </cell>
        </row>
        <row r="836">
          <cell r="A836" t="str">
            <v>ALCALDIA DE SANTA BÁRBARA DE PINTO</v>
          </cell>
        </row>
        <row r="837">
          <cell r="A837" t="str">
            <v>ALCALDIA DE SANTA CATALINA</v>
          </cell>
        </row>
        <row r="838">
          <cell r="A838" t="str">
            <v>ALCALDIA DE SANTA HELENA DEL OPÓN</v>
          </cell>
        </row>
        <row r="839">
          <cell r="A839" t="str">
            <v>ALCALDIA DE SANTA ISABEL</v>
          </cell>
        </row>
        <row r="840">
          <cell r="A840" t="str">
            <v>ALCALDIA DE SANTA LUCÍA</v>
          </cell>
        </row>
        <row r="841">
          <cell r="A841" t="str">
            <v>ALCALDIA DE SANTA MARÍA</v>
          </cell>
        </row>
        <row r="842">
          <cell r="A842" t="str">
            <v>ALCALDIA DE SANTA MARTA</v>
          </cell>
        </row>
        <row r="843">
          <cell r="A843" t="str">
            <v>ALCALDIA DE SANTA ROSA</v>
          </cell>
        </row>
        <row r="844">
          <cell r="A844" t="str">
            <v>ALCALDIA DE SANTA ROSA DE CABAL</v>
          </cell>
        </row>
        <row r="845">
          <cell r="A845" t="str">
            <v>ALCALDIA DE SANTA ROSA DE OSOS</v>
          </cell>
        </row>
        <row r="846">
          <cell r="A846" t="str">
            <v>ALCALDIA DE SANTA ROSA DE VITERBO</v>
          </cell>
        </row>
        <row r="847">
          <cell r="A847" t="str">
            <v>ALCALDIA DE SANTA ROSA DEL SUR</v>
          </cell>
        </row>
        <row r="848">
          <cell r="A848" t="str">
            <v>ALCALDIA DE SANTA ROSALÍA</v>
          </cell>
        </row>
        <row r="849">
          <cell r="A849" t="str">
            <v>ALCALDIA DE SANTA SOFÍA</v>
          </cell>
        </row>
        <row r="850">
          <cell r="A850" t="str">
            <v>ALCALDIA DE SANTACRUZ</v>
          </cell>
        </row>
        <row r="851">
          <cell r="A851" t="str">
            <v>ALCALDIA DE SANTAFÉ DE ANTIOQUIA</v>
          </cell>
        </row>
        <row r="852">
          <cell r="A852" t="str">
            <v>ALCALDIA DE SANTANA</v>
          </cell>
        </row>
        <row r="853">
          <cell r="A853" t="str">
            <v>ALCALDIA DE SANTANDER DE QUILICHAO</v>
          </cell>
        </row>
        <row r="854">
          <cell r="A854" t="str">
            <v>ALCALDIA DE SANTIAGO</v>
          </cell>
        </row>
        <row r="855">
          <cell r="A855" t="str">
            <v>ALCALDIA DE SANTIAGO</v>
          </cell>
        </row>
        <row r="856">
          <cell r="A856" t="str">
            <v>ALCALDIA DE SANTIAGO DE TOLÚ</v>
          </cell>
        </row>
        <row r="857">
          <cell r="A857" t="str">
            <v>ALCALDIA DE SANTO DOMINGO</v>
          </cell>
        </row>
        <row r="858">
          <cell r="A858" t="str">
            <v>ALCALDIA DE SANTO TOMÁS</v>
          </cell>
        </row>
        <row r="859">
          <cell r="A859" t="str">
            <v>ALCALDIA DE SANTUARIO</v>
          </cell>
        </row>
        <row r="860">
          <cell r="A860" t="str">
            <v>ALCALDIA DE SAPUYES</v>
          </cell>
        </row>
        <row r="861">
          <cell r="A861" t="str">
            <v>ALCALDIA DE SARAVENA</v>
          </cell>
        </row>
        <row r="862">
          <cell r="A862" t="str">
            <v>ALCALDIA DE SARDINATA</v>
          </cell>
        </row>
        <row r="863">
          <cell r="A863" t="str">
            <v>ALCALDIA DE SASAIMA</v>
          </cell>
        </row>
        <row r="864">
          <cell r="A864" t="str">
            <v>ALCALDIA DE SATIVANORTE</v>
          </cell>
        </row>
        <row r="865">
          <cell r="A865" t="str">
            <v>ALCALDIA DE SATIVASUR</v>
          </cell>
        </row>
        <row r="866">
          <cell r="A866" t="str">
            <v>ALCALDIA DE SEGOVIA</v>
          </cell>
        </row>
        <row r="867">
          <cell r="A867" t="str">
            <v>ALCALDIA DE SESQUILÉ</v>
          </cell>
        </row>
        <row r="868">
          <cell r="A868" t="str">
            <v>ALCALDIA DE SEVILLA</v>
          </cell>
        </row>
        <row r="869">
          <cell r="A869" t="str">
            <v>ALCALDIA DE SIACHOQUE</v>
          </cell>
        </row>
        <row r="870">
          <cell r="A870" t="str">
            <v>ALCALDIA DE SIBATÉ</v>
          </cell>
        </row>
        <row r="871">
          <cell r="A871" t="str">
            <v>ALCALDIA DE SIBUNDOY</v>
          </cell>
        </row>
        <row r="872">
          <cell r="A872" t="str">
            <v>ALCALDIA DE SILOS</v>
          </cell>
        </row>
        <row r="873">
          <cell r="A873" t="str">
            <v>ALCALDIA DE SILVANIA</v>
          </cell>
        </row>
        <row r="874">
          <cell r="A874" t="str">
            <v>ALCALDIA DE SILVIA</v>
          </cell>
        </row>
        <row r="875">
          <cell r="A875" t="str">
            <v>ALCALDIA DE SIMACOTA</v>
          </cell>
        </row>
        <row r="876">
          <cell r="A876" t="str">
            <v>ALCALDIA DE SIMIJACA</v>
          </cell>
        </row>
        <row r="877">
          <cell r="A877" t="str">
            <v>ALCALDIA DE SIMITÍ</v>
          </cell>
        </row>
        <row r="878">
          <cell r="A878" t="str">
            <v>ALCALDIA DE SINCÉ</v>
          </cell>
        </row>
        <row r="879">
          <cell r="A879" t="str">
            <v>ALCALDIA DE SINCELEJO</v>
          </cell>
        </row>
        <row r="880">
          <cell r="A880" t="str">
            <v>ALCALDIA DE SIPÍ</v>
          </cell>
        </row>
        <row r="881">
          <cell r="A881" t="str">
            <v>ALCALDIA DE SITIONUEVO</v>
          </cell>
        </row>
        <row r="882">
          <cell r="A882" t="str">
            <v>ALCALDIA DE SOACHA</v>
          </cell>
        </row>
        <row r="883">
          <cell r="A883" t="str">
            <v>ALCALDIA DE SOATÁ</v>
          </cell>
        </row>
        <row r="884">
          <cell r="A884" t="str">
            <v>ALCALDIA DE SOCHA</v>
          </cell>
        </row>
        <row r="885">
          <cell r="A885" t="str">
            <v>ALCALDIA DE SOCORRO</v>
          </cell>
        </row>
        <row r="886">
          <cell r="A886" t="str">
            <v>ALCALDIA DE SOCOTÁ</v>
          </cell>
        </row>
        <row r="887">
          <cell r="A887" t="str">
            <v>ALCALDIA DE SOGAMOSO</v>
          </cell>
        </row>
        <row r="888">
          <cell r="A888" t="str">
            <v>ALCALDIA DE SOLANO</v>
          </cell>
        </row>
        <row r="889">
          <cell r="A889" t="str">
            <v>ALCALDIA DE SOLEDAD</v>
          </cell>
        </row>
        <row r="890">
          <cell r="A890" t="str">
            <v>ALCALDIA DE SOLITA</v>
          </cell>
        </row>
        <row r="891">
          <cell r="A891" t="str">
            <v>ALCALDIA DE SOMONDOCO</v>
          </cell>
        </row>
        <row r="892">
          <cell r="A892" t="str">
            <v>ALCALDIA DE SONSON</v>
          </cell>
        </row>
        <row r="893">
          <cell r="A893" t="str">
            <v>ALCALDIA DE SOPETRÁN</v>
          </cell>
        </row>
        <row r="894">
          <cell r="A894" t="str">
            <v>ALCALDIA DE SOPLAVIENTO</v>
          </cell>
        </row>
        <row r="895">
          <cell r="A895" t="str">
            <v>ALCALDIA DE SOPÓ</v>
          </cell>
        </row>
        <row r="896">
          <cell r="A896" t="str">
            <v>ALCALDIA DE SORA</v>
          </cell>
        </row>
        <row r="897">
          <cell r="A897" t="str">
            <v>ALCALDIA DE SORACÁ</v>
          </cell>
        </row>
        <row r="898">
          <cell r="A898" t="str">
            <v>ALCALDIA DE SOTAQUIRÁ</v>
          </cell>
        </row>
        <row r="899">
          <cell r="A899" t="str">
            <v>ALCALDIA DE SOTARA</v>
          </cell>
        </row>
        <row r="900">
          <cell r="A900" t="str">
            <v>ALCALDIA DE SUAITA</v>
          </cell>
        </row>
        <row r="901">
          <cell r="A901" t="str">
            <v>ALCALDIA DE SUAN</v>
          </cell>
        </row>
        <row r="902">
          <cell r="A902" t="str">
            <v>ALCALDIA DE SUAREZ</v>
          </cell>
        </row>
        <row r="903">
          <cell r="A903" t="str">
            <v>ALCALDIA DE SUÁREZ</v>
          </cell>
        </row>
        <row r="904">
          <cell r="A904" t="str">
            <v>ALCALDIA DE SUAZA</v>
          </cell>
        </row>
        <row r="905">
          <cell r="A905" t="str">
            <v>ALCALDIA DE SUBACHOQUE</v>
          </cell>
        </row>
        <row r="906">
          <cell r="A906" t="str">
            <v>ALCALDIA DE SUCRE</v>
          </cell>
        </row>
        <row r="907">
          <cell r="A907" t="str">
            <v>ALCALDIA DE SUESCA</v>
          </cell>
        </row>
        <row r="908">
          <cell r="A908" t="str">
            <v>ALCALDIA DE SUPATÁ</v>
          </cell>
        </row>
        <row r="909">
          <cell r="A909" t="str">
            <v>ALCALDIA DE SUPÍA</v>
          </cell>
        </row>
        <row r="910">
          <cell r="A910" t="str">
            <v>ALCALDIA DE SURATÁ</v>
          </cell>
        </row>
        <row r="911">
          <cell r="A911" t="str">
            <v>ALCALDIA DE SUSA</v>
          </cell>
        </row>
        <row r="912">
          <cell r="A912" t="str">
            <v>ALCALDIA DE SUSACÓN</v>
          </cell>
        </row>
        <row r="913">
          <cell r="A913" t="str">
            <v>ALCALDIA DE SUTAMARCHÁN</v>
          </cell>
        </row>
        <row r="914">
          <cell r="A914" t="str">
            <v>ALCALDIA DE SUTATAUSA</v>
          </cell>
        </row>
        <row r="915">
          <cell r="A915" t="str">
            <v>ALCALDIA DE SUTATENZA</v>
          </cell>
        </row>
        <row r="916">
          <cell r="A916" t="str">
            <v>ALCALDIA DE TABIO</v>
          </cell>
        </row>
        <row r="917">
          <cell r="A917" t="str">
            <v>ALCALDIA DE TADÓ</v>
          </cell>
        </row>
        <row r="918">
          <cell r="A918" t="str">
            <v>ALCALDIA DE TALAIGUA NUEVO</v>
          </cell>
        </row>
        <row r="919">
          <cell r="A919" t="str">
            <v>ALCALDIA DE TAMALAMEQUE</v>
          </cell>
        </row>
        <row r="920">
          <cell r="A920" t="str">
            <v>ALCALDIA DE TÁMARA</v>
          </cell>
        </row>
        <row r="921">
          <cell r="A921" t="str">
            <v>ALCALDIA DE TAME</v>
          </cell>
        </row>
        <row r="922">
          <cell r="A922" t="str">
            <v>ALCALDIA DE TÁMESIS</v>
          </cell>
        </row>
        <row r="923">
          <cell r="A923" t="str">
            <v>ALCALDIA DE TAMINANGO</v>
          </cell>
        </row>
        <row r="924">
          <cell r="A924" t="str">
            <v>ALCALDIA DE TANGUA</v>
          </cell>
        </row>
        <row r="925">
          <cell r="A925" t="str">
            <v>ALCALDIA DE TARAIRA</v>
          </cell>
        </row>
        <row r="926">
          <cell r="A926" t="str">
            <v>ALCALDIA DE TARAPACÁ</v>
          </cell>
        </row>
        <row r="927">
          <cell r="A927" t="str">
            <v>ALCALDIA DE TARAZÁ</v>
          </cell>
        </row>
        <row r="928">
          <cell r="A928" t="str">
            <v>ALCALDIA DE TARQUI</v>
          </cell>
        </row>
        <row r="929">
          <cell r="A929" t="str">
            <v>ALCALDIA DE TARSO</v>
          </cell>
        </row>
        <row r="930">
          <cell r="A930" t="str">
            <v>ALCALDIA DE TASCO</v>
          </cell>
        </row>
        <row r="931">
          <cell r="A931" t="str">
            <v>ALCALDIA DE TAURAMENA</v>
          </cell>
        </row>
        <row r="932">
          <cell r="A932" t="str">
            <v>ALCALDIA DE TAUSA</v>
          </cell>
        </row>
        <row r="933">
          <cell r="A933" t="str">
            <v>ALCALDIA DE TELLO</v>
          </cell>
        </row>
        <row r="934">
          <cell r="A934" t="str">
            <v>ALCALDIA DE TENA</v>
          </cell>
        </row>
        <row r="935">
          <cell r="A935" t="str">
            <v>ALCALDIA DE TENERIFE</v>
          </cell>
        </row>
        <row r="936">
          <cell r="A936" t="str">
            <v>ALCALDIA DE TENJO</v>
          </cell>
        </row>
        <row r="937">
          <cell r="A937" t="str">
            <v>ALCALDIA DE TENZA</v>
          </cell>
        </row>
        <row r="938">
          <cell r="A938" t="str">
            <v>ALCALDIA DE TEORAMA</v>
          </cell>
        </row>
        <row r="939">
          <cell r="A939" t="str">
            <v>ALCALDIA DE TERUEL</v>
          </cell>
        </row>
        <row r="940">
          <cell r="A940" t="str">
            <v>ALCALDIA DE TESALIA</v>
          </cell>
        </row>
        <row r="941">
          <cell r="A941" t="str">
            <v>ALCALDIA DE TIBACUY</v>
          </cell>
        </row>
        <row r="942">
          <cell r="A942" t="str">
            <v>ALCALDIA DE TIBANÁ</v>
          </cell>
        </row>
        <row r="943">
          <cell r="A943" t="str">
            <v>ALCALDIA DE TIBASOSA</v>
          </cell>
        </row>
        <row r="944">
          <cell r="A944" t="str">
            <v>ALCALDIA DE TIBIRITA</v>
          </cell>
        </row>
        <row r="945">
          <cell r="A945" t="str">
            <v>ALCALDIA DE TIBÚ</v>
          </cell>
        </row>
        <row r="946">
          <cell r="A946" t="str">
            <v>ALCALDIA DE TIERRALTA</v>
          </cell>
        </row>
        <row r="947">
          <cell r="A947" t="str">
            <v>ALCALDIA DE TIMANÁ</v>
          </cell>
        </row>
        <row r="948">
          <cell r="A948" t="str">
            <v>ALCALDIA DE TIMBÍO</v>
          </cell>
        </row>
        <row r="949">
          <cell r="A949" t="str">
            <v>ALCALDIA DE TIMBIQUÍ</v>
          </cell>
        </row>
        <row r="950">
          <cell r="A950" t="str">
            <v>ALCALDIA DE TINJACÁ</v>
          </cell>
        </row>
        <row r="951">
          <cell r="A951" t="str">
            <v>ALCALDIA DE TIPACOQUE</v>
          </cell>
        </row>
        <row r="952">
          <cell r="A952" t="str">
            <v>ALCALDIA DE TIQUISIO</v>
          </cell>
        </row>
        <row r="953">
          <cell r="A953" t="str">
            <v>ALCALDIA DE TITIRIBÍ</v>
          </cell>
        </row>
        <row r="954">
          <cell r="A954" t="str">
            <v>ALCALDIA DE TOCA</v>
          </cell>
        </row>
        <row r="955">
          <cell r="A955" t="str">
            <v>ALCALDIA DE TOCAIMA</v>
          </cell>
        </row>
        <row r="956">
          <cell r="A956" t="str">
            <v>ALCALDIA DE TOCANCIPÁ</v>
          </cell>
        </row>
        <row r="957">
          <cell r="A957" t="str">
            <v>ALCALDIA DE TOGÜÍ</v>
          </cell>
        </row>
        <row r="958">
          <cell r="A958" t="str">
            <v>ALCALDIA DE TOLEDO</v>
          </cell>
        </row>
        <row r="959">
          <cell r="A959" t="str">
            <v>ALCALDIA DE TOLÚ VIEJO</v>
          </cell>
        </row>
        <row r="960">
          <cell r="A960" t="str">
            <v>ALCALDIA DE TONA</v>
          </cell>
        </row>
        <row r="961">
          <cell r="A961" t="str">
            <v>ALCALDIA DE TÓPAGA</v>
          </cell>
        </row>
        <row r="962">
          <cell r="A962" t="str">
            <v>ALCALDIA DE TOPAIPÍ</v>
          </cell>
        </row>
        <row r="963">
          <cell r="A963" t="str">
            <v>ALCALDIA DE TORIBIO</v>
          </cell>
        </row>
        <row r="964">
          <cell r="A964" t="str">
            <v>ALCALDIA DE TORO</v>
          </cell>
        </row>
        <row r="965">
          <cell r="A965" t="str">
            <v>ALCALDIA DE TOTA</v>
          </cell>
        </row>
        <row r="966">
          <cell r="A966" t="str">
            <v>ALCALDIA DE TOTORÓ</v>
          </cell>
        </row>
        <row r="967">
          <cell r="A967" t="str">
            <v>ALCALDIA DE TRINIDAD</v>
          </cell>
        </row>
        <row r="968">
          <cell r="A968" t="str">
            <v>ALCALDIA DE TRUJILLO</v>
          </cell>
        </row>
        <row r="969">
          <cell r="A969" t="str">
            <v>ALCALDIA DE TUBARÁ</v>
          </cell>
        </row>
        <row r="970">
          <cell r="A970" t="str">
            <v>ALCALDIA DE TULUÁ</v>
          </cell>
        </row>
        <row r="971">
          <cell r="A971" t="str">
            <v>ALCALDIA DE TUMACO</v>
          </cell>
        </row>
        <row r="972">
          <cell r="A972" t="str">
            <v>ALCALDIA DE TUNJA</v>
          </cell>
        </row>
        <row r="973">
          <cell r="A973" t="str">
            <v>ALCALDIA DE TUNUNGUÁ</v>
          </cell>
        </row>
        <row r="974">
          <cell r="A974" t="str">
            <v>ALCALDIA DE TÚQUERRES</v>
          </cell>
        </row>
        <row r="975">
          <cell r="A975" t="str">
            <v>ALCALDIA DE TURBACO</v>
          </cell>
        </row>
        <row r="976">
          <cell r="A976" t="str">
            <v>ALCALDIA DE TURBANÁ</v>
          </cell>
        </row>
        <row r="977">
          <cell r="A977" t="str">
            <v>ALCALDIA DE TURBO</v>
          </cell>
        </row>
        <row r="978">
          <cell r="A978" t="str">
            <v>ALCALDIA DE TURMEQUÉ</v>
          </cell>
        </row>
        <row r="979">
          <cell r="A979" t="str">
            <v>ALCALDIA DE TUTA</v>
          </cell>
        </row>
        <row r="980">
          <cell r="A980" t="str">
            <v>ALCALDIA DE TUTAZÁ</v>
          </cell>
        </row>
        <row r="981">
          <cell r="A981" t="str">
            <v>ALCALDIA DE UBALÁ</v>
          </cell>
        </row>
        <row r="982">
          <cell r="A982" t="str">
            <v>ALCALDIA DE UBAQUE</v>
          </cell>
        </row>
        <row r="983">
          <cell r="A983" t="str">
            <v>ALCALDIA DE ULLOA</v>
          </cell>
        </row>
        <row r="984">
          <cell r="A984" t="str">
            <v>ALCALDIA DE UMBITA</v>
          </cell>
        </row>
        <row r="985">
          <cell r="A985" t="str">
            <v>ALCALDIA DE UNE</v>
          </cell>
        </row>
        <row r="986">
          <cell r="A986" t="str">
            <v>ALCALDIA DE UNGUÍA</v>
          </cell>
        </row>
        <row r="987">
          <cell r="A987" t="str">
            <v>ALCALDIA DE UNIÓN PANAMERICANA</v>
          </cell>
        </row>
        <row r="988">
          <cell r="A988" t="str">
            <v>ALCALDIA DE URAMITA</v>
          </cell>
        </row>
        <row r="989">
          <cell r="A989" t="str">
            <v>ALCALDIA DE URIBE</v>
          </cell>
        </row>
        <row r="990">
          <cell r="A990" t="str">
            <v>ALCALDIA DE URIBIA</v>
          </cell>
        </row>
        <row r="991">
          <cell r="A991" t="str">
            <v>ALCALDIA DE URRAO</v>
          </cell>
        </row>
        <row r="992">
          <cell r="A992" t="str">
            <v>ALCALDIA DE URUMITA</v>
          </cell>
        </row>
        <row r="993">
          <cell r="A993" t="str">
            <v>ALCALDIA DE USIACURÍ</v>
          </cell>
        </row>
        <row r="994">
          <cell r="A994" t="str">
            <v>ALCALDIA DE ÚTICA</v>
          </cell>
        </row>
        <row r="995">
          <cell r="A995" t="str">
            <v>ALCALDIA DE VALDIVIA</v>
          </cell>
        </row>
        <row r="996">
          <cell r="A996" t="str">
            <v>ALCALDIA DE VALENCIA</v>
          </cell>
        </row>
        <row r="997">
          <cell r="A997" t="str">
            <v>ALCALDIA DE VALLE DE SAN JOSÉ</v>
          </cell>
        </row>
        <row r="998">
          <cell r="A998" t="str">
            <v>ALCALDIA DE VALLE DE SAN JUAN</v>
          </cell>
        </row>
        <row r="999">
          <cell r="A999" t="str">
            <v>ALCALDIA DE VALLE DEL GUAMUEZ</v>
          </cell>
        </row>
        <row r="1000">
          <cell r="A1000" t="str">
            <v>ALCALDIA DE VALLEDUPAR</v>
          </cell>
        </row>
        <row r="1001">
          <cell r="A1001" t="str">
            <v>ALCALDIA DE VALPARAISO</v>
          </cell>
        </row>
        <row r="1002">
          <cell r="A1002" t="str">
            <v>ALCALDIA DE VALPARAÍSO</v>
          </cell>
        </row>
        <row r="1003">
          <cell r="A1003" t="str">
            <v>ALCALDIA DE VEGACHÍ</v>
          </cell>
        </row>
        <row r="1004">
          <cell r="A1004" t="str">
            <v>ALCALDIA DE VÉLEZ</v>
          </cell>
        </row>
        <row r="1005">
          <cell r="A1005" t="str">
            <v>ALCALDIA DE VENADILLO</v>
          </cell>
        </row>
        <row r="1006">
          <cell r="A1006" t="str">
            <v>ALCALDIA DE VENECIA</v>
          </cell>
        </row>
        <row r="1007">
          <cell r="A1007" t="str">
            <v>ALCALDIA DE VENECIA</v>
          </cell>
        </row>
        <row r="1008">
          <cell r="A1008" t="str">
            <v>ALCALDIA DE VENTAQUEMADA</v>
          </cell>
        </row>
        <row r="1009">
          <cell r="A1009" t="str">
            <v>ALCALDIA DE VERGARA</v>
          </cell>
        </row>
        <row r="1010">
          <cell r="A1010" t="str">
            <v>ALCALDIA DE VERSALLES</v>
          </cell>
        </row>
        <row r="1011">
          <cell r="A1011" t="str">
            <v>ALCALDIA DE VETAS</v>
          </cell>
        </row>
        <row r="1012">
          <cell r="A1012" t="str">
            <v>ALCALDIA DE VIANÍ</v>
          </cell>
        </row>
        <row r="1013">
          <cell r="A1013" t="str">
            <v>ALCALDIA DE VICTORIA</v>
          </cell>
        </row>
        <row r="1014">
          <cell r="A1014" t="str">
            <v>ALCALDIA DE VIGÍA DEL FUERTE</v>
          </cell>
        </row>
        <row r="1015">
          <cell r="A1015" t="str">
            <v>ALCALDIA DE VIJES</v>
          </cell>
        </row>
        <row r="1016">
          <cell r="A1016" t="str">
            <v>ALCALDIA DE VILLA CARO</v>
          </cell>
        </row>
        <row r="1017">
          <cell r="A1017" t="str">
            <v>ALCALDIA DE VILLA DE LEYVA</v>
          </cell>
        </row>
        <row r="1018">
          <cell r="A1018" t="str">
            <v>ALCALDIA DE VILLA DE SAN DIEGO DE UBATE</v>
          </cell>
        </row>
        <row r="1019">
          <cell r="A1019" t="str">
            <v>ALCALDIA DE VILLA DEL ROSARIO</v>
          </cell>
        </row>
        <row r="1020">
          <cell r="A1020" t="str">
            <v>ALCALDIA DE VILLA RICA</v>
          </cell>
        </row>
        <row r="1021">
          <cell r="A1021" t="str">
            <v>ALCALDIA DE VILLAGARZÓN</v>
          </cell>
        </row>
        <row r="1022">
          <cell r="A1022" t="str">
            <v>ALCALDIA DE VILLAGÓMEZ</v>
          </cell>
        </row>
        <row r="1023">
          <cell r="A1023" t="str">
            <v>ALCALDIA DE VILLAHERMOSA</v>
          </cell>
        </row>
        <row r="1024">
          <cell r="A1024" t="str">
            <v>ALCALDIA DE VILLAMARÍA</v>
          </cell>
        </row>
        <row r="1025">
          <cell r="A1025" t="str">
            <v>ALCALDIA DE VILLANUEVA</v>
          </cell>
        </row>
        <row r="1026">
          <cell r="A1026" t="str">
            <v>ALCALDIA DE VILLAPINZÓN</v>
          </cell>
        </row>
        <row r="1027">
          <cell r="A1027" t="str">
            <v>ALCALDIA DE VILLARRICA</v>
          </cell>
        </row>
        <row r="1028">
          <cell r="A1028" t="str">
            <v>ALCALDIA DE VILLAVICENCIO</v>
          </cell>
        </row>
        <row r="1029">
          <cell r="A1029" t="str">
            <v>ALCALDIA DE VILLAVIEJA</v>
          </cell>
        </row>
        <row r="1030">
          <cell r="A1030" t="str">
            <v>ALCALDIA DE VILLETA</v>
          </cell>
        </row>
        <row r="1031">
          <cell r="A1031" t="str">
            <v>ALCALDIA DE VIOTÁ</v>
          </cell>
        </row>
        <row r="1032">
          <cell r="A1032" t="str">
            <v>ALCALDIA DE VIRACACHÁ</v>
          </cell>
        </row>
        <row r="1033">
          <cell r="A1033" t="str">
            <v>ALCALDIA DE VISTAHERMOSA</v>
          </cell>
        </row>
        <row r="1034">
          <cell r="A1034" t="str">
            <v>ALCALDIA DE VITERBO</v>
          </cell>
        </row>
        <row r="1035">
          <cell r="A1035" t="str">
            <v>ALCALDIA DE YACOPÍ</v>
          </cell>
        </row>
        <row r="1036">
          <cell r="A1036" t="str">
            <v>ALCALDIA DE YACUANQUER</v>
          </cell>
        </row>
        <row r="1037">
          <cell r="A1037" t="str">
            <v>ALCALDIA DE YAGUARÁ</v>
          </cell>
        </row>
        <row r="1038">
          <cell r="A1038" t="str">
            <v>ALCALDIA DE YALÍ</v>
          </cell>
        </row>
        <row r="1039">
          <cell r="A1039" t="str">
            <v>ALCALDIA DE YARUMAL</v>
          </cell>
        </row>
        <row r="1040">
          <cell r="A1040" t="str">
            <v>ALCALDIA DE YAVARATÉ</v>
          </cell>
        </row>
        <row r="1041">
          <cell r="A1041" t="str">
            <v>ALCALDIA DE YOLOMBÓ</v>
          </cell>
        </row>
        <row r="1042">
          <cell r="A1042" t="str">
            <v>ALCALDIA DE YONDÓ</v>
          </cell>
        </row>
        <row r="1043">
          <cell r="A1043" t="str">
            <v>ALCALDIA DE YOPAL</v>
          </cell>
        </row>
        <row r="1044">
          <cell r="A1044" t="str">
            <v>ALCALDIA DE YOTOCO</v>
          </cell>
        </row>
        <row r="1045">
          <cell r="A1045" t="str">
            <v>ALCALDIA DE YUMBO</v>
          </cell>
        </row>
        <row r="1046">
          <cell r="A1046" t="str">
            <v>ALCALDIA DE ZAMBRANO</v>
          </cell>
        </row>
        <row r="1047">
          <cell r="A1047" t="str">
            <v>ALCALDIA DE ZAPATOCA</v>
          </cell>
        </row>
        <row r="1048">
          <cell r="A1048" t="str">
            <v>ALCALDIA DE ZAPAYÁN</v>
          </cell>
        </row>
        <row r="1049">
          <cell r="A1049" t="str">
            <v>ALCALDIA DE ZARAGOZA</v>
          </cell>
        </row>
        <row r="1050">
          <cell r="A1050" t="str">
            <v>ALCALDIA DE ZARZAL</v>
          </cell>
        </row>
        <row r="1051">
          <cell r="A1051" t="str">
            <v>ALCALDIA DE ZETAQUIRA</v>
          </cell>
        </row>
        <row r="1052">
          <cell r="A1052" t="str">
            <v>ALCALDIA DE ZIPACÓN</v>
          </cell>
        </row>
        <row r="1053">
          <cell r="A1053" t="str">
            <v>ALCALDIA DE ZIPAQUIRÁ</v>
          </cell>
        </row>
        <row r="1054">
          <cell r="A1054" t="str">
            <v>ALCALDIA DE ZONA BANANERA</v>
          </cell>
        </row>
        <row r="1055">
          <cell r="A1055" t="str">
            <v>ANALISIS SOCIO ECONOMICO</v>
          </cell>
        </row>
        <row r="1056">
          <cell r="A1056" t="str">
            <v>ARCHIVO GENERAL DE LA NACION</v>
          </cell>
        </row>
        <row r="1057">
          <cell r="A1057" t="str">
            <v>ARMADA NACIONAL</v>
          </cell>
        </row>
        <row r="1058">
          <cell r="A1058" t="str">
            <v>ARTESANIAS DE COLOMBIA</v>
          </cell>
        </row>
        <row r="1059">
          <cell r="A1059" t="str">
            <v>AUDITORIA GENERAL DE LA NACION</v>
          </cell>
        </row>
        <row r="1060">
          <cell r="A1060" t="str">
            <v>BIBLIOTECA PILOTO DE MEDELLIN PARA AMERICA LATINA</v>
          </cell>
        </row>
        <row r="1061">
          <cell r="A1061" t="str">
            <v>BIENESTAR SOCIAL DAFP</v>
          </cell>
        </row>
        <row r="1062">
          <cell r="A1062" t="str">
            <v>CAJA DE CREDITO AGRARIO, INDUSTRIAL Y MINERO</v>
          </cell>
        </row>
        <row r="1063">
          <cell r="A1063" t="str">
            <v>CAJA DE PREVISION SOCIAL DE COMUNICACIONES</v>
          </cell>
        </row>
        <row r="1064">
          <cell r="A1064" t="str">
            <v>CAJA DE PREVISION SOCIAL DE LA SUPERINTENDENCIA BANCARI</v>
          </cell>
        </row>
        <row r="1065">
          <cell r="A1065" t="str">
            <v>CAJA DE RETIRO DE LAS FUERZAS MILITARES</v>
          </cell>
        </row>
        <row r="1066">
          <cell r="A1066" t="str">
            <v>CAJA DE SUELDOS DE RETIRO DE LA POLICIA NACIONAL</v>
          </cell>
        </row>
        <row r="1067">
          <cell r="A1067" t="str">
            <v>CAJA DE VIVIENDA MILITAR</v>
          </cell>
        </row>
        <row r="1068">
          <cell r="A1068" t="str">
            <v>CAJA NACIONAL DE PREVISION SOCIAL</v>
          </cell>
        </row>
        <row r="1069">
          <cell r="A1069" t="str">
            <v>CAMARA DE REPRESENTANTES</v>
          </cell>
        </row>
        <row r="1070">
          <cell r="A1070" t="str">
            <v>CENTRO DE EDUCACION EN ADMINISTRACION DE SALUD</v>
          </cell>
        </row>
        <row r="1071">
          <cell r="A1071" t="str">
            <v>CENTRO DERMATOLOGICO FEDERICO LLERAS ACOSTA</v>
          </cell>
        </row>
        <row r="1072">
          <cell r="A1072" t="str">
            <v>CENTRO JORGE ELIECER GAITAN</v>
          </cell>
        </row>
        <row r="1073">
          <cell r="A1073" t="str">
            <v>CESANTIAS Y VIVIENDA - FONPRENOR</v>
          </cell>
        </row>
        <row r="1074">
          <cell r="A1074" t="str">
            <v>CLUB MILITAR DE OFICIALES</v>
          </cell>
        </row>
        <row r="1075">
          <cell r="A1075" t="str">
            <v>COLEGIO DE BOYACA</v>
          </cell>
        </row>
        <row r="1076">
          <cell r="A1076" t="str">
            <v>COLEGIO INTEGRADO NACIONAL ORIENTE DE CALDAS</v>
          </cell>
        </row>
        <row r="1077">
          <cell r="A1077" t="str">
            <v>COLEGIO MAYOR DE ANTIOQUIA</v>
          </cell>
        </row>
        <row r="1078">
          <cell r="A1078" t="str">
            <v>COLEGIO MAYOR DE BOLIVAR</v>
          </cell>
        </row>
        <row r="1079">
          <cell r="A1079" t="str">
            <v>COLEGIO MAYOR DE CAUCA</v>
          </cell>
        </row>
        <row r="1080">
          <cell r="A1080" t="str">
            <v>COLEGIO MAYOR DE CUNDINAMARCA</v>
          </cell>
        </row>
        <row r="1081">
          <cell r="A1081" t="str">
            <v>COMISION DE REGULACION DE ENERGIA Y GAS</v>
          </cell>
        </row>
        <row r="1082">
          <cell r="A1082" t="str">
            <v>COMISION NACIONAL DE REGALIAS</v>
          </cell>
        </row>
        <row r="1083">
          <cell r="A1083" t="str">
            <v>COMISIONADO NACIONAL PARA LA POLICIA</v>
          </cell>
        </row>
        <row r="1084">
          <cell r="A1084" t="str">
            <v>CONGRESO DE LA REPUBLICA</v>
          </cell>
        </row>
        <row r="1085">
          <cell r="A1085" t="str">
            <v>CONSEJO SUPERIOR DE LA JUDICATURA</v>
          </cell>
        </row>
        <row r="1086">
          <cell r="A1086" t="str">
            <v>CORPOARCION NASAKIWE</v>
          </cell>
        </row>
        <row r="1087">
          <cell r="A1087" t="str">
            <v>CORPORACION AUTONOMA REGIONAL DE BOYACA</v>
          </cell>
        </row>
        <row r="1088">
          <cell r="A1088" t="str">
            <v>CORPORACION AUTONOMA REGIONAL DE CHIVOR</v>
          </cell>
        </row>
        <row r="1089">
          <cell r="A1089" t="str">
            <v>CORPORACION AUTONOMA REGIONAL DE CUNDINAMARCA</v>
          </cell>
        </row>
        <row r="1090">
          <cell r="A1090" t="str">
            <v>CORPORACION AUTONOMA REGIONAL DE DESARRLLO DE CALDAS</v>
          </cell>
        </row>
        <row r="1091">
          <cell r="A1091" t="str">
            <v>CORPORACION AUTONOMA REGIONAL DE LA FRONTERA NOR-ORIENT</v>
          </cell>
        </row>
        <row r="1092">
          <cell r="A1092" t="str">
            <v>CORPORACION AUTONOMA REGIONAL DE LA GUAJIRA</v>
          </cell>
        </row>
        <row r="1093">
          <cell r="A1093" t="str">
            <v>CORPORACION AUTONOMA REGIONAL DE LA ORINOQUIA</v>
          </cell>
        </row>
        <row r="1094">
          <cell r="A1094" t="str">
            <v>CORPORACION AUTONOMA REGIONAL DE LOS VALLES DEL SINU Y</v>
          </cell>
        </row>
        <row r="1095">
          <cell r="A1095" t="str">
            <v>CORPORACION AUTONOMA REGIONAL DE RIONEGRO</v>
          </cell>
        </row>
        <row r="1096">
          <cell r="A1096" t="str">
            <v>CORPORACION AUTONOMA REGIONAL DE SANTANDER</v>
          </cell>
        </row>
        <row r="1097">
          <cell r="A1097" t="str">
            <v>CORPORACION AUTONOMA REGIONAL DE SUCRE</v>
          </cell>
        </row>
        <row r="1098">
          <cell r="A1098" t="str">
            <v>CORPORACION AUTONOMA REGIONAL DEL ALTO MAGDALENA</v>
          </cell>
        </row>
        <row r="1099">
          <cell r="A1099" t="str">
            <v>CORPORACION AUTONOMA REGIONAL DEL ATLANTICO</v>
          </cell>
        </row>
        <row r="1100">
          <cell r="A1100" t="str">
            <v>CORPORACION AUTONOMA REGIONAL DEL CANAL DEL DIQUE</v>
          </cell>
        </row>
        <row r="1101">
          <cell r="A1101" t="str">
            <v>CORPORACION AUTONOMA REGIONAL DEL CENTRO DE ANTIOQUIA</v>
          </cell>
        </row>
        <row r="1102">
          <cell r="A1102" t="str">
            <v>CORPORACION AUTONOMA REGIONAL DEL CESAR</v>
          </cell>
        </row>
        <row r="1103">
          <cell r="A1103" t="str">
            <v>CORPORACION AUTONOMA REGIONAL DEL GUAVIO</v>
          </cell>
        </row>
        <row r="1104">
          <cell r="A1104" t="str">
            <v>CORPORACION AUTONOMA REGIONAL DEL MAGDALENA Y SIERRA NE</v>
          </cell>
        </row>
        <row r="1105">
          <cell r="A1105" t="str">
            <v>CORPORACION AUTONOMA REGIONAL DEL PUTUMAYO</v>
          </cell>
        </row>
        <row r="1106">
          <cell r="A1106" t="str">
            <v>CORPORACION AUTONOMA REGIONAL DEL QUINDIO</v>
          </cell>
        </row>
        <row r="1107">
          <cell r="A1107" t="str">
            <v>CORPORACION AUTONOMA REGIONAL DEL RIO GRANDE DE LA MAGDALENA</v>
          </cell>
        </row>
        <row r="1108">
          <cell r="A1108" t="str">
            <v>CORPORACION AUTONOMA REGIONAL DEL RISARALDA</v>
          </cell>
        </row>
        <row r="1109">
          <cell r="A1109" t="str">
            <v>CORPORACION AUTONOMA REGIONAL DEL SUR DE BOLIVAR</v>
          </cell>
        </row>
        <row r="1110">
          <cell r="A1110" t="str">
            <v>CORPORACION AUTONOMA REGIONAL DEL TOLIMA</v>
          </cell>
        </row>
        <row r="1111">
          <cell r="A1111" t="str">
            <v>CORPORACION AUTONOMA REGIONAL DEL VALLE</v>
          </cell>
        </row>
        <row r="1112">
          <cell r="A1112" t="str">
            <v>CORPORACION AUTONOMA REGIONAL PARA EL DESARROLLO DE NAR</v>
          </cell>
        </row>
        <row r="1113">
          <cell r="A1113" t="str">
            <v>CORPORACION AUTONOMA REGIONAL PARA EL DESARROLLO SOSTENIBLE DEL CHOCO</v>
          </cell>
        </row>
        <row r="1114">
          <cell r="A1114" t="str">
            <v>CORPORACION DE DEFENSA DE LA MESETA DE BUCARAMANGA</v>
          </cell>
        </row>
        <row r="1115">
          <cell r="A1115" t="str">
            <v>CORPORACION ELECTRICA DE LA COSTA ATLANTICA</v>
          </cell>
        </row>
        <row r="1116">
          <cell r="A1116" t="str">
            <v>CORPORACION NACIONAL DE TURISMO</v>
          </cell>
        </row>
        <row r="1117">
          <cell r="A1117" t="str">
            <v>CORPORACION PARA EL DESARROLLO SOSTENIBLE DE DE LA MOJANA Y EL SAN JORGE</v>
          </cell>
        </row>
        <row r="1118">
          <cell r="A1118" t="str">
            <v>CORPORACION PARA EL DESARROLLO SOSTENIBLE DE LA MACARENA</v>
          </cell>
        </row>
        <row r="1119">
          <cell r="A1119" t="str">
            <v>CORPORACION PARA EL DESARROLLO SOSTENIBLE DE LA SIERRA NEVADA DE SANTA MARTA</v>
          </cell>
        </row>
        <row r="1120">
          <cell r="A1120" t="str">
            <v>CORPORACION PARA EL DESARROLLO SOSTENIBLE DE URABA</v>
          </cell>
        </row>
        <row r="1121">
          <cell r="A1121" t="str">
            <v>CORPORACION PARA EL DESARROLLO SOSTENIBLE DEL ARCHIPIELAGO DE SAN ANDRES, PROVIDENCIA Y SANTA CATALINA</v>
          </cell>
        </row>
        <row r="1122">
          <cell r="A1122" t="str">
            <v>CORPORACION PARA EL DESARROLLO SOSTENIBLE DEL NORTE Y EL ORIENTE AMAZONICO</v>
          </cell>
        </row>
        <row r="1123">
          <cell r="A1123" t="str">
            <v>CORPORACION PARA EL DESARROLLO SOSTENIBLE DEL SUR DE LA AMAZONIA</v>
          </cell>
        </row>
        <row r="1124">
          <cell r="A1124" t="str">
            <v>CORPORACION PARA LA CONVIVENCIA CIUDADANA EN LA REGION DE URABA</v>
          </cell>
        </row>
        <row r="1125">
          <cell r="A1125" t="str">
            <v>CORPORACION PARA LA RECONSTRUCCION Y EL DESARROLLO DEL</v>
          </cell>
        </row>
        <row r="1126">
          <cell r="A1126" t="str">
            <v>CORTE CONSTITUCIONAL</v>
          </cell>
        </row>
        <row r="1127">
          <cell r="A1127" t="str">
            <v>DEFENSA CIVIL COLOMBIANA</v>
          </cell>
        </row>
        <row r="1128">
          <cell r="A1128" t="str">
            <v>DEFENSORIA DEL PUEBLO</v>
          </cell>
        </row>
        <row r="1129">
          <cell r="A1129" t="str">
            <v>DEPARTAMENTO ADMINISTRATIVO DEL MEDIO AMBIENTE</v>
          </cell>
        </row>
        <row r="1130">
          <cell r="A1130" t="str">
            <v>DEPARTAMENTO ADMINISTRATIVO NACIONAL DE LA ECONOMIA SOLIDARIA GESTION GENERAL</v>
          </cell>
        </row>
        <row r="1131">
          <cell r="A1131" t="str">
            <v>DEPARTAMENTO ADMINISTRATIVO PARA LA GESTION DEL MEDIO AMBIENTE</v>
          </cell>
        </row>
        <row r="1132">
          <cell r="A1132" t="str">
            <v>DESARROLLO OPERATIVO</v>
          </cell>
        </row>
        <row r="1133">
          <cell r="A1133" t="str">
            <v>DIRECCION GENERAL ADMINISTRATIVA</v>
          </cell>
        </row>
        <row r="1134">
          <cell r="A1134" t="str">
            <v>DIRECCION GENERAL DE COMERCIO EXTERIOR</v>
          </cell>
        </row>
        <row r="1135">
          <cell r="A1135" t="str">
            <v>DIRECCION GENERAL DE DERECHOS DE AUTOR</v>
          </cell>
        </row>
        <row r="1136">
          <cell r="A1136" t="str">
            <v>DIRECCION GENERAL DE LA SEGURIDAD SOCIAL</v>
          </cell>
        </row>
        <row r="1137">
          <cell r="A1137" t="str">
            <v>DIRECCION GENERAL DE POLITICAS JURIDICAS Y DESARROLLO LEGISLATIVO</v>
          </cell>
        </row>
        <row r="1138">
          <cell r="A1138" t="str">
            <v>DIRECCION GENERAL DE PREVENCION Y CONCILIACION</v>
          </cell>
        </row>
        <row r="1139">
          <cell r="A1139" t="str">
            <v>DIRECCION GENERAL DE SANIDAD MILITAR</v>
          </cell>
        </row>
        <row r="1140">
          <cell r="A1140" t="str">
            <v>DIRECCION GENERAL DE TRANSPORTE Y TRANSITO TERRESTRE AUTOMOTOR</v>
          </cell>
        </row>
        <row r="1141">
          <cell r="A1141" t="str">
            <v>DIRECCION GENERAL DEL CREDITO PUBLICO</v>
          </cell>
        </row>
        <row r="1142">
          <cell r="A1142" t="str">
            <v>DIRECCION GENERAL DEL MENOR TRABAJADOR</v>
          </cell>
        </row>
        <row r="1143">
          <cell r="A1143" t="str">
            <v>DIRECCION GENERAL DEL PRESUPUESTO</v>
          </cell>
        </row>
        <row r="1144">
          <cell r="A1144" t="str">
            <v>DIRECCION GENERAL DEL SERVICIO NACIONAL DE EMPLEO</v>
          </cell>
        </row>
        <row r="1145">
          <cell r="A1145" t="str">
            <v>DIRECCION GENERAL DEL TRABAJO</v>
          </cell>
        </row>
        <row r="1146">
          <cell r="A1146" t="str">
            <v>DIRECCION NACIONAL DE ADMINISTRACION JUDICIAL</v>
          </cell>
        </row>
        <row r="1147">
          <cell r="A1147" t="str">
            <v>DIRECCION NACIONAL DE ESTUPEFACIENTES</v>
          </cell>
        </row>
        <row r="1148">
          <cell r="A1148" t="str">
            <v>DIRECCION NACIONAL PARA LA ATENCION Y PREVENCION DE DESASTRES</v>
          </cell>
        </row>
        <row r="1149">
          <cell r="A1149" t="str">
            <v>DIRECCION NACIONAL PARA LA EQUIDAD DE LA MUJER</v>
          </cell>
        </row>
        <row r="1150">
          <cell r="A1150" t="str">
            <v>DIRECCION SUPERIOR DANCOOP</v>
          </cell>
        </row>
        <row r="1151">
          <cell r="A1151" t="str">
            <v>DIRECCION SUPERIOR DANE</v>
          </cell>
        </row>
        <row r="1152">
          <cell r="A1152" t="str">
            <v>DIRECCION SUPERIOR DEL DAS</v>
          </cell>
        </row>
        <row r="1153">
          <cell r="A1153" t="str">
            <v>DIRECCION SUPERIOR DEL DEPARTAMENTO ADMINSTRATIVO DE LA FUNCION PUBLICA</v>
          </cell>
        </row>
        <row r="1154">
          <cell r="A1154" t="str">
            <v>DIRECCION SUPERIOR ESCUELA JUDICIAL 'RODRIGO LARA BONILLA'</v>
          </cell>
        </row>
        <row r="1155">
          <cell r="A1155" t="str">
            <v>DIRECCION SUPERIOR MINAGRICULTURA</v>
          </cell>
        </row>
        <row r="1156">
          <cell r="A1156" t="str">
            <v>DIRECCION SUPERIOR MIN-COMUNICACIONES</v>
          </cell>
        </row>
        <row r="1157">
          <cell r="A1157" t="str">
            <v>DIRECCION SUPERIOR MINHACIENDA</v>
          </cell>
        </row>
        <row r="1158">
          <cell r="A1158" t="str">
            <v>DIRECCION SUPERIOR MINISTERIO DE TRANSPORTE</v>
          </cell>
        </row>
        <row r="1159">
          <cell r="A1159" t="str">
            <v>DIRECCION SUPERIOR MINMINAS</v>
          </cell>
        </row>
        <row r="1160">
          <cell r="A1160" t="str">
            <v>DIRECCION SUPERIOR MINRELACIONES</v>
          </cell>
        </row>
        <row r="1161">
          <cell r="A1161" t="str">
            <v>DIRECCION SUPERIOR PLANEACION NACIONAL</v>
          </cell>
        </row>
        <row r="1162">
          <cell r="A1162" t="str">
            <v>DIRECCION SUPERIOR PRESIDENCIA DE LA REPUBLICA</v>
          </cell>
        </row>
        <row r="1163">
          <cell r="A1163" t="str">
            <v>DIRECCION SUPERIOR PRESIDENCIA DE LA REPUBLICA</v>
          </cell>
        </row>
        <row r="1164">
          <cell r="A1164" t="str">
            <v>DIRECCION SUPERIOR VEEDURIA DEL TESORO</v>
          </cell>
        </row>
        <row r="1165">
          <cell r="A1165" t="str">
            <v>DIRECCION SUPERIOR Y ADMINISTRACION GENERAL MINEDUCACION</v>
          </cell>
        </row>
        <row r="1166">
          <cell r="A1166" t="str">
            <v>DIRECCION SUPERIOR Y ADMINISTRATIVA CONTRALORIA GENERAL</v>
          </cell>
        </row>
        <row r="1167">
          <cell r="A1167" t="str">
            <v>DIRECCION TECNICA DAFP</v>
          </cell>
        </row>
        <row r="1168">
          <cell r="A1168" t="str">
            <v>DIRECCION TECNICA Y CONTROL POSTERIOR</v>
          </cell>
        </row>
        <row r="1169">
          <cell r="A1169" t="str">
            <v>DIRECCION Y ADMINISTRACION DE LA PROCURADURIA</v>
          </cell>
        </row>
        <row r="1170">
          <cell r="A1170" t="str">
            <v>DIRECCION Y ADMINISTRACION DEL SISTEMA PENITENCIARIO</v>
          </cell>
        </row>
        <row r="1171">
          <cell r="A1171" t="str">
            <v>DIVISION DE CAMPAÑAS DIRECTAS</v>
          </cell>
        </row>
        <row r="1172">
          <cell r="A1172" t="str">
            <v>DOCENCIA Y CAPACITACION</v>
          </cell>
        </row>
        <row r="1173">
          <cell r="A1173" t="str">
            <v>EDUCACION BASICA PRIMARIA</v>
          </cell>
        </row>
        <row r="1174">
          <cell r="A1174" t="str">
            <v>EDUCACION EN TERRITORIOS MISIONALES NO CONTRATADOS</v>
          </cell>
        </row>
        <row r="1175">
          <cell r="A1175" t="str">
            <v>EDUCACION EN TERRITORIOS MISIONALES POR CONTRATO</v>
          </cell>
        </row>
        <row r="1176">
          <cell r="A1176" t="str">
            <v>EDUCACION SECUNDARIA Y MEDIA VOCACIONAL</v>
          </cell>
        </row>
        <row r="1177">
          <cell r="A1177" t="str">
            <v>EJERCITO NACIONAL</v>
          </cell>
        </row>
        <row r="1178">
          <cell r="A1178" t="str">
            <v>EMPRESA COLOMBIANA DE CARBONES</v>
          </cell>
        </row>
        <row r="1179">
          <cell r="A1179" t="str">
            <v>EMPRESA COLOMBIANA DE PETROLEOS</v>
          </cell>
        </row>
        <row r="1180">
          <cell r="A1180" t="str">
            <v>EMPRESA COLOMBIANA DE VIAS FERREAS</v>
          </cell>
        </row>
        <row r="1181">
          <cell r="A1181" t="str">
            <v>ESCUELA SUPERIOR DE ADMINISTRACION PUBLICA</v>
          </cell>
        </row>
        <row r="1182">
          <cell r="A1182" t="str">
            <v>FERROCARRILES NACIONALES DE COLOMBIA EN LIQUIDACION</v>
          </cell>
        </row>
        <row r="1183">
          <cell r="A1183" t="str">
            <v>FISCALIA GENERAL DE LA NACION</v>
          </cell>
        </row>
        <row r="1184">
          <cell r="A1184" t="str">
            <v>FISCALIAS DE TRIBUNALES Y JUZGADOS</v>
          </cell>
        </row>
        <row r="1185">
          <cell r="A1185" t="str">
            <v>FONDO AMBIENTAL DE LA AMAZONIA</v>
          </cell>
        </row>
        <row r="1186">
          <cell r="A1186" t="str">
            <v>FONDO DE COFINANCIACION PARA LA INVERSION RURAL (DRI) EN LIQUIDACION</v>
          </cell>
        </row>
        <row r="1187">
          <cell r="A1187" t="str">
            <v>FONDO DE COFINANCIACION PARA LA INVERSION SOCIAL</v>
          </cell>
        </row>
        <row r="1188">
          <cell r="A1188" t="str">
            <v>FONDO DE COMPENSACION AMBIENTAL</v>
          </cell>
        </row>
        <row r="1189">
          <cell r="A1189" t="str">
            <v>FONDO DE COMUNICACIONES</v>
          </cell>
        </row>
        <row r="1190">
          <cell r="A1190" t="str">
            <v>FONDO DE DESARROLLO COMUNAL Y LA PARTICIPACIÓN</v>
          </cell>
        </row>
        <row r="1191">
          <cell r="A1191" t="str">
            <v>FONDO DE FOMENTO AGROPECUARIO</v>
          </cell>
        </row>
        <row r="1192">
          <cell r="A1192" t="str">
            <v>FONDO DE INFRAESTRUCTURA CARCELARIA - FIC</v>
          </cell>
        </row>
        <row r="1193">
          <cell r="A1193" t="str">
            <v>FONDO DE PARTICIPACION CIUDADANA</v>
          </cell>
        </row>
        <row r="1194">
          <cell r="A1194" t="str">
            <v>FONDO DE PREVISION SOCIAL DE NOTARIADO Y REGISTRO</v>
          </cell>
        </row>
        <row r="1195">
          <cell r="A1195" t="str">
            <v>FONDO DE PREVISION SOCIAL DE NOTARIADO Y REGISTRO-CESANTIAS Y VIVIENDA</v>
          </cell>
        </row>
        <row r="1196">
          <cell r="A1196" t="str">
            <v>FONDO DE PREVISION SOCIAL DE NOTARIADO Y REGISTRO-PENSIONES</v>
          </cell>
        </row>
        <row r="1197">
          <cell r="A1197" t="str">
            <v>FONDO DE PREVISION SOCIAL DE NOTARIADO Y REGISTRO-SALUD</v>
          </cell>
        </row>
        <row r="1198">
          <cell r="A1198" t="str">
            <v>FONDO DE PREVISION SOCIAL DEL CONGRESO</v>
          </cell>
        </row>
        <row r="1199">
          <cell r="A1199" t="str">
            <v>FONDO DE PREVISION SOCIAL DEL CONGRESO CESANTIAS Y VIVIENDA</v>
          </cell>
        </row>
        <row r="1200">
          <cell r="A1200" t="str">
            <v>FONDO DE PREVISION SOCIAL DEL CONGRESO PENSIONES</v>
          </cell>
        </row>
        <row r="1201">
          <cell r="A1201" t="str">
            <v>FONDO DE PREVISION SOCIAL DEL CONGRESO SALUD</v>
          </cell>
        </row>
        <row r="1202">
          <cell r="A1202" t="str">
            <v>FONDO DE PROMOCION DE EXPORTACIONES</v>
          </cell>
        </row>
        <row r="1203">
          <cell r="A1203" t="str">
            <v>FONDO DE SEGURIDAD DE LA RAMA JUDICIAL Y DEL MINISTERIO PUBLICO</v>
          </cell>
        </row>
        <row r="1204">
          <cell r="A1204" t="str">
            <v>FONDO DE SEGURIDAD SOCIAL DEL ARTISTA COLOMBIANO</v>
          </cell>
        </row>
        <row r="1205">
          <cell r="A1205" t="str">
            <v>FONDO NACIONAL AMBIENTAL</v>
          </cell>
        </row>
        <row r="1206">
          <cell r="A1206" t="str">
            <v>FONDO NACIONAL AMBIENTAL - FONAM</v>
          </cell>
        </row>
        <row r="1207">
          <cell r="A1207" t="str">
            <v>FONDO NACIONAL DE BIENESTAR SOCIAL</v>
          </cell>
        </row>
        <row r="1208">
          <cell r="A1208" t="str">
            <v>FONDO NACIONAL DE CAMINOS VECINALES EN LIQUIDACION</v>
          </cell>
        </row>
        <row r="1209">
          <cell r="A1209" t="str">
            <v>FONDO NACIONAL DE PROYECTOS DE DESARROLLO</v>
          </cell>
        </row>
        <row r="1210">
          <cell r="A1210" t="str">
            <v>FONDO NACIONAL DE VIVIENDA</v>
          </cell>
        </row>
        <row r="1211">
          <cell r="A1211" t="str">
            <v>FONDO NACIONAL DEL AHORRO</v>
          </cell>
        </row>
        <row r="1212">
          <cell r="A1212" t="str">
            <v>FONDO NACIONAL DEL NOTARIADO</v>
          </cell>
        </row>
        <row r="1213">
          <cell r="A1213" t="str">
            <v>FONDO PARA LA PARTICIPACION CIUDADANA Y EL FORTALECIMIENTO DEMOCRATICO</v>
          </cell>
        </row>
        <row r="1214">
          <cell r="A1214" t="str">
            <v>FONDO PARA LA RECONSTRUCCION DEL EJE CAFETERO</v>
          </cell>
        </row>
        <row r="1215">
          <cell r="A1215" t="str">
            <v>FONDO PASIVO SOCIAL DE LOS FFNN</v>
          </cell>
        </row>
        <row r="1216">
          <cell r="A1216" t="str">
            <v>FONDO ROTATORIO DE LA ARMADA NACIONAL</v>
          </cell>
        </row>
        <row r="1217">
          <cell r="A1217" t="str">
            <v>FONDO ROTATORIO DE LA FUERZA AEREA</v>
          </cell>
        </row>
        <row r="1218">
          <cell r="A1218" t="str">
            <v>FONDO ROTATORIO DE LA POLICIA</v>
          </cell>
        </row>
        <row r="1219">
          <cell r="A1219" t="str">
            <v>FONDO ROTATORIO DE LA POLICIA CESANTIAS Y VIVIENDA</v>
          </cell>
        </row>
        <row r="1220">
          <cell r="A1220" t="str">
            <v>FONDO ROTATORIO DE LA REGISTRADURIA</v>
          </cell>
        </row>
        <row r="1221">
          <cell r="A1221" t="str">
            <v>FONDO ROTATORIO DE PREV. REP. Y REHA.DEL CONS. NAL ESTU</v>
          </cell>
        </row>
        <row r="1222">
          <cell r="A1222" t="str">
            <v>FONDO ROTATORIO DEL DANE</v>
          </cell>
        </row>
        <row r="1223">
          <cell r="A1223" t="str">
            <v>FONDO ROTATORIO DEL DEPARTAMENTO ADMINISTRATIVO DE SEGU</v>
          </cell>
        </row>
        <row r="1224">
          <cell r="A1224" t="str">
            <v>FONDO ROTATORIO DEL EJERCITO</v>
          </cell>
        </row>
        <row r="1225">
          <cell r="A1225" t="str">
            <v>FONDO ROTATORIO DEL MINISTERIO DE RELACIONES EXTERIORES</v>
          </cell>
        </row>
        <row r="1226">
          <cell r="A1226" t="str">
            <v>FORMACION Y CAPACITACION DE PERSONAL</v>
          </cell>
        </row>
        <row r="1227">
          <cell r="A1227" t="str">
            <v>GESTION GENERAL MINISTERIO DE AMBIENTE, VIVIENDA Y DESARROLLO TERRITORIAL- GESTION GENERAL</v>
          </cell>
        </row>
        <row r="1228">
          <cell r="A1228" t="str">
            <v>GESTION GENERAL MINISTERIO DE COMERCIO, INDUSTRIA Y TURISMO</v>
          </cell>
        </row>
        <row r="1229">
          <cell r="A1229" t="str">
            <v>GESTION GENERAL MINISTERIO DEL INSTERIOR Y DE JUSTICIA</v>
          </cell>
        </row>
        <row r="1230">
          <cell r="A1230" t="str">
            <v>GOBERNACIÓN DE AMAZONAS</v>
          </cell>
        </row>
        <row r="1231">
          <cell r="A1231" t="str">
            <v>GOBERNACIÓN DE ANTIOQUIA</v>
          </cell>
        </row>
        <row r="1232">
          <cell r="A1232" t="str">
            <v>GOBERNACIÓN DE ARAUCA</v>
          </cell>
        </row>
        <row r="1233">
          <cell r="A1233" t="str">
            <v>GOBERNACIÓN DE ATLÁNTICO</v>
          </cell>
        </row>
        <row r="1234">
          <cell r="A1234" t="str">
            <v>GOBERNACIÓN DE BOLÍVAR</v>
          </cell>
        </row>
        <row r="1235">
          <cell r="A1235" t="str">
            <v>GOBERNACIÓN DE BOYACÁ</v>
          </cell>
        </row>
        <row r="1236">
          <cell r="A1236" t="str">
            <v>GOBERNACIÓN DE CALDAS</v>
          </cell>
        </row>
        <row r="1237">
          <cell r="A1237" t="str">
            <v>GOBERNACIÓN DE CAQUETÁ</v>
          </cell>
        </row>
        <row r="1238">
          <cell r="A1238" t="str">
            <v>GOBERNACIÓN DE CASANARE</v>
          </cell>
        </row>
        <row r="1239">
          <cell r="A1239" t="str">
            <v>GOBERNACIÓN DE CAUCA</v>
          </cell>
        </row>
        <row r="1240">
          <cell r="A1240" t="str">
            <v>GOBERNACIÓN DE CESAR</v>
          </cell>
        </row>
        <row r="1241">
          <cell r="A1241" t="str">
            <v>GOBERNACIÓN DE CHOCÓ</v>
          </cell>
        </row>
        <row r="1242">
          <cell r="A1242" t="str">
            <v>GOBERNACIÓN DE CÓRDOBA</v>
          </cell>
        </row>
        <row r="1243">
          <cell r="A1243" t="str">
            <v>GOBERNACIÓN DE CUNDINAMARCA</v>
          </cell>
        </row>
        <row r="1244">
          <cell r="A1244" t="str">
            <v>GOBERNACIÓN DE GUAINÍA</v>
          </cell>
        </row>
        <row r="1245">
          <cell r="A1245" t="str">
            <v>GOBERNACIÓN DE GUAVIARE</v>
          </cell>
        </row>
        <row r="1246">
          <cell r="A1246" t="str">
            <v>GOBERNACIÓN DE HUILA</v>
          </cell>
        </row>
        <row r="1247">
          <cell r="A1247" t="str">
            <v>GOBERNACIÓN DE LA GUAJIRA</v>
          </cell>
        </row>
        <row r="1248">
          <cell r="A1248" t="str">
            <v>GOBERNACIÓN DE MAGDALENA</v>
          </cell>
        </row>
        <row r="1249">
          <cell r="A1249" t="str">
            <v>GOBERNACIÓN DE META</v>
          </cell>
        </row>
        <row r="1250">
          <cell r="A1250" t="str">
            <v>GOBERNACIÓN DE NARIÑO</v>
          </cell>
        </row>
        <row r="1251">
          <cell r="A1251" t="str">
            <v>GOBERNACIÓN DE NORTE DE SANTANDER</v>
          </cell>
        </row>
        <row r="1252">
          <cell r="A1252" t="str">
            <v>GOBERNACIÓN DE PUTUMAYO</v>
          </cell>
        </row>
        <row r="1253">
          <cell r="A1253" t="str">
            <v>GOBERNACIÓN DE QUINDIO</v>
          </cell>
        </row>
        <row r="1254">
          <cell r="A1254" t="str">
            <v>GOBERNACIÓN DE RISARALDA</v>
          </cell>
        </row>
        <row r="1255">
          <cell r="A1255" t="str">
            <v>GOBERNACIÓN DE SAN ANDRÉS</v>
          </cell>
        </row>
        <row r="1256">
          <cell r="A1256" t="str">
            <v>GOBERNACIÓN DE SANTANDER</v>
          </cell>
        </row>
        <row r="1257">
          <cell r="A1257" t="str">
            <v>GOBERNACIÓN DE SUCRE</v>
          </cell>
        </row>
        <row r="1258">
          <cell r="A1258" t="str">
            <v>GOBERNACIÓN DE TOLIMA</v>
          </cell>
        </row>
        <row r="1259">
          <cell r="A1259" t="str">
            <v>GOBERNACIÓN DE VALLE DEL CAUCA</v>
          </cell>
        </row>
        <row r="1260">
          <cell r="A1260" t="str">
            <v>GOBERNACIÓN DE VAUPÉS</v>
          </cell>
        </row>
        <row r="1261">
          <cell r="A1261" t="str">
            <v>GOBERNACIÓN DE VICHADA</v>
          </cell>
        </row>
        <row r="1262">
          <cell r="A1262" t="str">
            <v>HOSPITAL MILITAR CENTRAL</v>
          </cell>
        </row>
        <row r="1263">
          <cell r="A1263" t="str">
            <v>IMPRENTA NACIONAL (FONDO ROTATORIO MINJUSTICIA)</v>
          </cell>
        </row>
        <row r="1264">
          <cell r="A1264" t="str">
            <v>INDUSTRIA MILITAR</v>
          </cell>
        </row>
        <row r="1265">
          <cell r="A1265" t="str">
            <v>INFORMACION TECNICO ESTADISTICA</v>
          </cell>
        </row>
        <row r="1266">
          <cell r="A1266" t="str">
            <v>INSPECCION Y CONTROL DE SOCIEDADES</v>
          </cell>
        </row>
        <row r="1267">
          <cell r="A1267" t="str">
            <v>INST. NAL. DE VIVIENDA DE INTERES SOCIAL Y REF. URBANA</v>
          </cell>
        </row>
        <row r="1268">
          <cell r="A1268" t="str">
            <v>INST. TOLIMENSE DE FORMACION TEC. PROF. DEL ESPINAL</v>
          </cell>
        </row>
        <row r="1269">
          <cell r="A1269" t="str">
            <v>INSTITUTO CARO Y CUERVO</v>
          </cell>
        </row>
        <row r="1270">
          <cell r="A1270" t="str">
            <v>INSTITUTO CASAS FISCALES DEL EJERCITO</v>
          </cell>
        </row>
        <row r="1271">
          <cell r="A1271" t="str">
            <v>INSTITUTO COLOMBIANO AGROPECUARIO</v>
          </cell>
        </row>
        <row r="1272">
          <cell r="A1272" t="str">
            <v>INSTITUTO COLOMBIANO DE ANTROPOLOGÍA E HISTORIA</v>
          </cell>
        </row>
        <row r="1273">
          <cell r="A1273" t="str">
            <v>INSTITUTO COLOMBIANO DE BIENESTAR FAMILIAR</v>
          </cell>
        </row>
        <row r="1274">
          <cell r="A1274" t="str">
            <v>INSTITUTO COLOMBIANO DE COMERCIO EXTERIOR</v>
          </cell>
        </row>
        <row r="1275">
          <cell r="A1275" t="str">
            <v>INSTITUTO COLOMBIANO DE CREDITO EDUCATIVO Y ESTUDIOS TE</v>
          </cell>
        </row>
        <row r="1276">
          <cell r="A1276" t="str">
            <v>INSTITUTO COLOMBIANO DE DESARROLLO RURAL - INCODER</v>
          </cell>
        </row>
        <row r="1277">
          <cell r="A1277" t="str">
            <v>INSTITUTO COLOMBIANO DE ENERGIA ELECTRICA</v>
          </cell>
        </row>
        <row r="1278">
          <cell r="A1278" t="str">
            <v>INSTITUTO COLOMBIANO DE LA JUVENTUD Y EL DEPORTE</v>
          </cell>
        </row>
        <row r="1279">
          <cell r="A1279" t="str">
            <v>INSTITUTO COLOMBIANO DE LA REFORMA AGRARIA - GESTION GENERAL</v>
          </cell>
        </row>
        <row r="1280">
          <cell r="A1280" t="str">
            <v>INSTITUTO COLOMBIANO DE LA REFORMA AGRARIA - INCORA EN LIQUIDACION</v>
          </cell>
        </row>
        <row r="1281">
          <cell r="A1281" t="str">
            <v>INSTITUTO COLOMBIANO DE LA REFORMA AGRARIA - SALUD</v>
          </cell>
        </row>
        <row r="1282">
          <cell r="A1282" t="str">
            <v>INSTITUTO COLOMBIANO PARA DESARROLLO CIENCIA Y TECNOLOG</v>
          </cell>
        </row>
        <row r="1283">
          <cell r="A1283" t="str">
            <v>INSTITUTO COLOMBIANO PARA EL FOMENTO DE LA EDUCACION SU</v>
          </cell>
        </row>
        <row r="1284">
          <cell r="A1284" t="str">
            <v>INSTITUTO DE CIENCIAS NUCLEARES Y ENERGIAS ALTERNATIVAS (INEA)</v>
          </cell>
        </row>
        <row r="1285">
          <cell r="A1285" t="str">
            <v>INSTITUTO DE DESARROLLO DE RECURSOS NATURALES Y RENOVAB</v>
          </cell>
        </row>
        <row r="1286">
          <cell r="A1286" t="str">
            <v>INSTITUTO DE EDUCACION TECNICA PROFESIONAL DE ROLDANILL</v>
          </cell>
        </row>
        <row r="1287">
          <cell r="A1287" t="str">
            <v>INSTITUTO DE HIDROLOGIA, METEOROLOGIA Y ESTUDIOS AMBIENTALES</v>
          </cell>
        </row>
        <row r="1288">
          <cell r="A1288" t="str">
            <v>INSTITUTO DE INVESTIGACIONES EN GEOMINAS, MINERIA QUIMI</v>
          </cell>
        </row>
        <row r="1289">
          <cell r="A1289" t="str">
            <v>INSTITUTO DE INVESTIGACIONES TECNOLOGICAS</v>
          </cell>
        </row>
        <row r="1290">
          <cell r="A1290" t="str">
            <v>INSTITUTO DE MEDICINA LEGAL E INVESTIGACIONES FORENSES</v>
          </cell>
        </row>
        <row r="1291">
          <cell r="A1291" t="str">
            <v>INSTITUTO DE MERCADEO AGROPECUARIO</v>
          </cell>
        </row>
        <row r="1292">
          <cell r="A1292" t="str">
            <v>INSTITUTO DE PLANIFICACION Y PROMOCION DE SOLUCIONES ENERGETICAS</v>
          </cell>
        </row>
        <row r="1293">
          <cell r="A1293" t="str">
            <v>INSTITUTO DE SEGUROS SOCIALES</v>
          </cell>
        </row>
        <row r="1294">
          <cell r="A1294" t="str">
            <v>INSTITUTO GEOGRAFICO AGUSTIN CODAZZI</v>
          </cell>
        </row>
        <row r="1295">
          <cell r="A1295" t="str">
            <v>INSTITUTO NACIONAL DE ADECUACION DE TIERRAS INAT- EN LIQUIDACION</v>
          </cell>
        </row>
        <row r="1296">
          <cell r="A1296" t="str">
            <v>INSTITUTO NACIONAL DE CANCEROLOGIA</v>
          </cell>
        </row>
        <row r="1297">
          <cell r="A1297" t="str">
            <v>INSTITUTO NACIONAL DE CONCESIONES</v>
          </cell>
        </row>
        <row r="1298">
          <cell r="A1298" t="str">
            <v>INSTITUTO NACIONAL DE PESCA Y ACUICULTURA -INPA EN LIQUIDACION</v>
          </cell>
        </row>
        <row r="1299">
          <cell r="A1299" t="str">
            <v>INSTITUTO NACIONAL DE RADIO Y TELEVISION</v>
          </cell>
        </row>
        <row r="1300">
          <cell r="A1300" t="str">
            <v>INSTITUTO NACIONAL DE SALUD</v>
          </cell>
        </row>
        <row r="1301">
          <cell r="A1301" t="str">
            <v>INSTITUTO NACIONAL DE VIAS</v>
          </cell>
        </row>
        <row r="1302">
          <cell r="A1302" t="str">
            <v>INSTITUTO NACIONAL PARA CIEGOS</v>
          </cell>
        </row>
        <row r="1303">
          <cell r="A1303" t="str">
            <v>INSTITUTO NACIONAL PARA LA PREVENCION Y PROBLEMAS DE DISCAPACIDAD</v>
          </cell>
        </row>
        <row r="1304">
          <cell r="A1304" t="str">
            <v>INSTITUTO NACIONAL PARA LA VIGILANCIA DE MEDICAMENTOS Y ALIMENTOS</v>
          </cell>
        </row>
        <row r="1305">
          <cell r="A1305" t="str">
            <v>INSTITUTO NACIONAL PARA SORDOS</v>
          </cell>
        </row>
        <row r="1306">
          <cell r="A1306" t="str">
            <v>INSTITUTO NACIONLA PENITENCIARIO Y CARCELARIO - INPEC</v>
          </cell>
        </row>
        <row r="1307">
          <cell r="A1307" t="str">
            <v>INSTITUTO NAL. FORMACION TECN. PROF. SAN JUAN DEL CESAR</v>
          </cell>
        </row>
        <row r="1308">
          <cell r="A1308" t="str">
            <v>INSTITUTO NAL. FORMACION TECNICA PROFESIONAL CIENAGA</v>
          </cell>
        </row>
        <row r="1309">
          <cell r="A1309" t="str">
            <v>INSTITUTO NAL. FORMACION TECNICA PROFESIONAL SAN ANDRES</v>
          </cell>
        </row>
        <row r="1310">
          <cell r="A1310" t="str">
            <v>INSTITUTO PARA EL DESARROLLO DE LA DEMOCRACIA LUIS CARLOS GALAN SARMIENTO</v>
          </cell>
        </row>
        <row r="1311">
          <cell r="A1311" t="str">
            <v>INSTITUTO SUPERIOR DE EDUCACION RURAL DE PAMPLONA</v>
          </cell>
        </row>
        <row r="1312">
          <cell r="A1312" t="str">
            <v>INSTITUTO TECNICO AGRICOLA DE BUGA</v>
          </cell>
        </row>
        <row r="1313">
          <cell r="A1313" t="str">
            <v>INSTITUTO TECNICO CENTRAL DE BOGOTA</v>
          </cell>
        </row>
        <row r="1314">
          <cell r="A1314" t="str">
            <v>INSTITUTO TECNOLOGICO DEL PUTUMAYO</v>
          </cell>
        </row>
        <row r="1315">
          <cell r="A1315" t="str">
            <v>INSTITUTO TECNOLOGICO PASCUAL BRAVO-MEDELLIN</v>
          </cell>
        </row>
        <row r="1316">
          <cell r="A1316" t="str">
            <v>INSTITUTO TEGNOLOGICO DE SOLEDAD ATLANTICO - ITSA</v>
          </cell>
        </row>
        <row r="1317">
          <cell r="A1317" t="str">
            <v>INSTRUCCION CRIMINAL</v>
          </cell>
        </row>
        <row r="1318">
          <cell r="A1318" t="str">
            <v>INSTRUCCION CRIMINAL-POLICIA JUDICIAL</v>
          </cell>
        </row>
        <row r="1319">
          <cell r="A1319" t="str">
            <v>LICITACIONES Y CONTRATOS - MINTRANS</v>
          </cell>
        </row>
        <row r="1320">
          <cell r="A1320" t="str">
            <v>MINISTERIO DE AGRÍCULTURA Y DESARROLLO RURAL</v>
          </cell>
        </row>
        <row r="1321">
          <cell r="A1321" t="str">
            <v>MINISTERIO DE AMBIENTE, VIVIENDA Y DESARROLLO TERRITORIAL</v>
          </cell>
        </row>
        <row r="1322">
          <cell r="A1322" t="str">
            <v>MINISTERIO DE COMERCIO, INDUSTRIA Y TURISMO</v>
          </cell>
        </row>
        <row r="1323">
          <cell r="A1323" t="str">
            <v>MINISTERIO DE COMUNICACIONES</v>
          </cell>
        </row>
        <row r="1324">
          <cell r="A1324" t="str">
            <v>MINISTERIO DE DEFENSA NACIONAL</v>
          </cell>
        </row>
        <row r="1325">
          <cell r="A1325" t="str">
            <v>MINISTERIO DE EDUCACIÓN NACIONAL</v>
          </cell>
        </row>
        <row r="1326">
          <cell r="A1326" t="str">
            <v>MINISTERIO DE HACIENDA Y CRÉDITO PÚBLICO</v>
          </cell>
        </row>
        <row r="1327">
          <cell r="A1327" t="str">
            <v>MINISTERIO DE LA CULTURA</v>
          </cell>
        </row>
        <row r="1328">
          <cell r="A1328" t="str">
            <v>MINISTERIO DE LA PROTECCIÓN SOCIAL</v>
          </cell>
        </row>
        <row r="1329">
          <cell r="A1329" t="str">
            <v>MINISTERIO DE MINAS Y ENERGÍA</v>
          </cell>
        </row>
        <row r="1330">
          <cell r="A1330" t="str">
            <v>MINISTERIO DE RELACIONES EXTERIORES</v>
          </cell>
        </row>
        <row r="1331">
          <cell r="A1331" t="str">
            <v>MINISTERIO DE TRANSPORTE</v>
          </cell>
        </row>
        <row r="1332">
          <cell r="A1332" t="str">
            <v>MINISTERIO DEL INTERIOR Y DE JUSTICIA</v>
          </cell>
        </row>
        <row r="1333">
          <cell r="A1333" t="str">
            <v>OBRAS HIDRAULICAS Y TRANSPORTE FLUVIAL - MINTRANS</v>
          </cell>
        </row>
        <row r="1334">
          <cell r="A1334" t="str">
            <v>OPERACION ADMINISTRATIVA DE LA FUERZA AEREA COLOMBIANA</v>
          </cell>
        </row>
        <row r="1335">
          <cell r="A1335" t="str">
            <v>OPERACION ADMINISTRATIVA DEL COMANDO GENERAL</v>
          </cell>
        </row>
        <row r="1336">
          <cell r="A1336" t="str">
            <v>OPERACION ADMINISTRATIVA DIRECCION SUPERIOR MINDEFENSA</v>
          </cell>
        </row>
        <row r="1337">
          <cell r="A1337" t="str">
            <v>OPERACION ADMINISTRATIVA UNIVERSIDAD NUEVA GRANADA</v>
          </cell>
        </row>
        <row r="1338">
          <cell r="A1338" t="str">
            <v>ORGANIZACION CAMPESINA</v>
          </cell>
        </row>
        <row r="1339">
          <cell r="A1339" t="str">
            <v>PARTICIPACION IMPUESTO A LAS VENTAS</v>
          </cell>
        </row>
        <row r="1340">
          <cell r="A1340" t="str">
            <v>PENSIONES CAJANAL</v>
          </cell>
        </row>
        <row r="1341">
          <cell r="A1341" t="str">
            <v>PENSIONES CAPRECOM</v>
          </cell>
        </row>
        <row r="1342">
          <cell r="A1342" t="str">
            <v>PENSIONES CAPRESUB</v>
          </cell>
        </row>
        <row r="1343">
          <cell r="A1343" t="str">
            <v>PENSIONES FONPRENOR</v>
          </cell>
        </row>
        <row r="1344">
          <cell r="A1344" t="str">
            <v>PLANTELES EDUCATIVOS - APORTES</v>
          </cell>
        </row>
        <row r="1345">
          <cell r="A1345" t="str">
            <v>PLANTELES NACIONALES</v>
          </cell>
        </row>
        <row r="1346">
          <cell r="A1346" t="str">
            <v>POLICIA NACIONAL</v>
          </cell>
        </row>
        <row r="1347">
          <cell r="A1347" t="str">
            <v>POLICIA NACIONAL SALUD</v>
          </cell>
        </row>
        <row r="1348">
          <cell r="A1348" t="str">
            <v>PROCESAMIENTO DE INFORMACION</v>
          </cell>
        </row>
        <row r="1349">
          <cell r="A1349" t="str">
            <v>PROMOTORA DE VACACIONES Y RECREACION SOCIAL</v>
          </cell>
        </row>
        <row r="1350">
          <cell r="A1350" t="str">
            <v>RED DE SOLIDARIDAD</v>
          </cell>
        </row>
        <row r="1351">
          <cell r="A1351" t="str">
            <v>REGISTRADURIA NACIONAL DEL ESTADO CIVIL-ELECCIONES</v>
          </cell>
        </row>
        <row r="1352">
          <cell r="A1352" t="str">
            <v>REGISTRADURIA NACIONAL DEL ESTADO CIVIL-IDENTIFICACION</v>
          </cell>
        </row>
        <row r="1353">
          <cell r="A1353" t="str">
            <v>RELACIONES INDUSTRIALES - MINTRANS</v>
          </cell>
        </row>
        <row r="1354">
          <cell r="A1354" t="str">
            <v>RESIDENCIAS FEMENINAS DEL MINISTERIO DE EDUCACION</v>
          </cell>
        </row>
        <row r="1355">
          <cell r="A1355" t="str">
            <v>SALUD CAJANAL</v>
          </cell>
        </row>
        <row r="1356">
          <cell r="A1356" t="str">
            <v>SALUD CAPRECOM</v>
          </cell>
        </row>
        <row r="1357">
          <cell r="A1357" t="str">
            <v>SALUD CAPRESUB</v>
          </cell>
        </row>
        <row r="1358">
          <cell r="A1358" t="str">
            <v>SANATORIO DE AGUA DE DIOS</v>
          </cell>
        </row>
        <row r="1359">
          <cell r="A1359" t="str">
            <v>SANATORIO DE CONTRATACION</v>
          </cell>
        </row>
        <row r="1360">
          <cell r="A1360" t="str">
            <v>SANIDAD Y ASISTENCIA SOCIAL</v>
          </cell>
        </row>
        <row r="1361">
          <cell r="A1361" t="str">
            <v>SENADO DE LA REPUBLICA</v>
          </cell>
        </row>
        <row r="1362">
          <cell r="A1362" t="str">
            <v>SERVICIO DE AERONAVEGACION A TERRITORIOS NACIONALES</v>
          </cell>
        </row>
        <row r="1363">
          <cell r="A1363" t="str">
            <v>SERVICIO DE LA DEUDA EXTERNA</v>
          </cell>
        </row>
        <row r="1364">
          <cell r="A1364" t="str">
            <v>SERVICIO DE LA DEUDA INTERNA</v>
          </cell>
        </row>
        <row r="1365">
          <cell r="A1365" t="str">
            <v>SERVICIO DE NAVEGACION ARMADA REPUBLICA DE COLOMBIA</v>
          </cell>
        </row>
        <row r="1366">
          <cell r="A1366" t="str">
            <v>SERVICIO EXTERIOR Y CUOTAS INTERNACIONALES</v>
          </cell>
        </row>
        <row r="1367">
          <cell r="A1367" t="str">
            <v>SERVICIO NACIONAL DE APRENDIZAJE</v>
          </cell>
        </row>
        <row r="1368">
          <cell r="A1368" t="str">
            <v>SERVICIOS ADMINISTRATIVOS</v>
          </cell>
        </row>
        <row r="1369">
          <cell r="A1369" t="str">
            <v>SERVICIOS POLICIALES</v>
          </cell>
        </row>
        <row r="1370">
          <cell r="A1370" t="str">
            <v>SERVICIOS SECCIONALES DE SALUD</v>
          </cell>
        </row>
        <row r="1371">
          <cell r="A1371" t="str">
            <v>SOCIEDAD CARBONES DE COLOMBIA</v>
          </cell>
        </row>
        <row r="1372">
          <cell r="A1372" t="str">
            <v>SOCIEDAD FINANCIERA DE DESARROLLO TERRITORIAL S.A. - FINDETER</v>
          </cell>
        </row>
        <row r="1373">
          <cell r="A1373" t="str">
            <v>SUPERINTENDENCIA BANCARIA</v>
          </cell>
        </row>
        <row r="1374">
          <cell r="A1374" t="str">
            <v>SUPERINTENDENCIA DE INDUSTRIA Y COMERCIO</v>
          </cell>
        </row>
        <row r="1375">
          <cell r="A1375" t="str">
            <v>SUPERINTENDENCIA DE LA ECONOMIA SOLIDARIA</v>
          </cell>
        </row>
        <row r="1376">
          <cell r="A1376" t="str">
            <v>SUPERINTENDENCIA DE NOTARIADO Y REGISTRO</v>
          </cell>
        </row>
        <row r="1377">
          <cell r="A1377" t="str">
            <v>SUPERINTENDENCIA DE PUERTOS Y TRANSPORTE, SUPERTRANSPORTE</v>
          </cell>
        </row>
        <row r="1378">
          <cell r="A1378" t="str">
            <v>SUPERINTENDENCIA DE PUERTOS Y TRANSPORTE, SUPERTRANSPORTE</v>
          </cell>
        </row>
        <row r="1379">
          <cell r="A1379" t="str">
            <v>SUPERINTENDENCIA DE SERVICIOS PUBLICOS DOMICILIARIOS</v>
          </cell>
        </row>
        <row r="1380">
          <cell r="A1380" t="str">
            <v>SUPERINTENDENCIA DE SUBSIDIO FAMILIAR</v>
          </cell>
        </row>
        <row r="1381">
          <cell r="A1381" t="str">
            <v>SUPERINTENDENCIA DE VIGILANCIA Y SEGURIDAD PRIVADA</v>
          </cell>
        </row>
        <row r="1382">
          <cell r="A1382" t="str">
            <v>SUPERINTENDENCIA NACIONAL DE SALUD</v>
          </cell>
        </row>
        <row r="1383">
          <cell r="A1383" t="str">
            <v>SUPERINTENDENCIA NACIONAL DE VALORES</v>
          </cell>
        </row>
        <row r="1384">
          <cell r="A1384" t="str">
            <v>TESORERIA GENERAL DE LA REPUBLICA</v>
          </cell>
        </row>
        <row r="1385">
          <cell r="A1385" t="str">
            <v>TRIBUNAL NACIONAL Y JUECES REGIONALES</v>
          </cell>
        </row>
        <row r="1386">
          <cell r="A1386" t="str">
            <v>UINIDAD DE PLANEACION MINERO-ENERGETICA</v>
          </cell>
        </row>
        <row r="1387">
          <cell r="A1387" t="str">
            <v>UINIDAD DE PLANEACION MINERO-ENERGETICA</v>
          </cell>
        </row>
        <row r="1388">
          <cell r="A1388" t="str">
            <v>UNIDAD ADMINISTRATIVA DE SISTEMA ESPECIAL DE PARQUES NACIONALES NATURALES</v>
          </cell>
        </row>
        <row r="1389">
          <cell r="A1389" t="str">
            <v>UNIDAD ADMINISTRATIVA ESPECIAL - CONTADURIA GENERAL DE LA NACION</v>
          </cell>
        </row>
        <row r="1390">
          <cell r="A1390" t="str">
            <v>UNIDAD ADMINISTRATIVA ESPECIAL COMISION DE REGULACION DE TELECOMUNICACIONES</v>
          </cell>
        </row>
        <row r="1391">
          <cell r="A1391" t="str">
            <v>UNIDAD ADMINISTRATIVA ESPECIAL DE DESARROLLO TERRITORIAL</v>
          </cell>
        </row>
        <row r="1392">
          <cell r="A1392" t="str">
            <v>UNIDAD ADMINISTRATIVA ESPECIAL DEL SISTEMA DE PARQUES NACIONALES NATURALES</v>
          </cell>
        </row>
        <row r="1393">
          <cell r="A1393" t="str">
            <v>UNIDAD ADMINISTRATIVA ESPECIAL LIQUIDADORA DE ASUNTOS DEL INSTITUTO DE CREDITO TERRITORIAL</v>
          </cell>
        </row>
        <row r="1394">
          <cell r="A1394" t="str">
            <v>UNIDAD ADMINSTRATIVA ESPECIAL - COMISION REGULADORA DE AGUA POTABLE Y SANEAMIENTO BASICO</v>
          </cell>
        </row>
        <row r="1395">
          <cell r="A1395" t="str">
            <v>UNIDAD ADMINSTRATIVA ESPECIAL - DIRECCION DE IMPUESTOS Y ADUANAS NACIONALES</v>
          </cell>
        </row>
        <row r="1396">
          <cell r="A1396" t="str">
            <v>UNIDAD ADMINSTRATIVA ESPECIAL DE AERONAUTICA CIVIL</v>
          </cell>
        </row>
        <row r="1397">
          <cell r="A1397" t="str">
            <v>UNIDAD PARA LA ATENCION DE ASUNTOS INDIGENAS</v>
          </cell>
        </row>
        <row r="1398">
          <cell r="A1398" t="str">
            <v>UNIDAD UNIVERSITARIA DEL SUR DE BOGOTA</v>
          </cell>
        </row>
        <row r="1399">
          <cell r="A1399" t="str">
            <v>UNIVERSIDAD DE CALDAS</v>
          </cell>
        </row>
        <row r="1400">
          <cell r="A1400" t="str">
            <v>UNIVERSIDAD DE CORDOBA</v>
          </cell>
        </row>
        <row r="1401">
          <cell r="A1401" t="str">
            <v>UNIVERSIDAD DE LA AMAZONIA</v>
          </cell>
        </row>
        <row r="1402">
          <cell r="A1402" t="str">
            <v>UNIVERSIDAD DE LOS LLANOS</v>
          </cell>
        </row>
        <row r="1403">
          <cell r="A1403" t="str">
            <v>UNIVERSIDAD DEL CAUCA</v>
          </cell>
        </row>
        <row r="1404">
          <cell r="A1404" t="str">
            <v>UNIVERSIDAD DEL PACIFICO</v>
          </cell>
        </row>
        <row r="1405">
          <cell r="A1405" t="str">
            <v>UNIVERSIDAD MILITAR NUEVA GRANADA</v>
          </cell>
        </row>
        <row r="1406">
          <cell r="A1406" t="str">
            <v>UNIVERSIDAD NACIONAL DE COLOMBIA</v>
          </cell>
        </row>
        <row r="1407">
          <cell r="A1407" t="str">
            <v>UNIVERSIDAD NACIONAL Y A DISTANCIA - UNAD</v>
          </cell>
        </row>
        <row r="1408">
          <cell r="A1408" t="str">
            <v>UNIVERSIDAD PEDAGOGICA NACIONAL DE BOGOTA</v>
          </cell>
        </row>
        <row r="1409">
          <cell r="A1409" t="str">
            <v>UNIVERSIDAD PEDAGOGICA Y TECNOLOGICA DE COLOMBIA TUNJA</v>
          </cell>
        </row>
        <row r="1410">
          <cell r="A1410" t="str">
            <v>UNIVERSIDAD POPULAR DEL CESAR</v>
          </cell>
        </row>
        <row r="1411">
          <cell r="A1411" t="str">
            <v>UNIVERSIDAD SURCOLOMBIANA DE NEIVA</v>
          </cell>
        </row>
        <row r="1412">
          <cell r="A1412" t="str">
            <v>UNIVERSIDAD TECNOLOGICA DE PEREIRA</v>
          </cell>
        </row>
        <row r="1413">
          <cell r="A1413" t="str">
            <v>UNIVERSIDAD TECNOLOGICA DEL CHOCO - DIEGO LUIS CORDOBA</v>
          </cell>
        </row>
        <row r="1414">
          <cell r="A1414" t="str">
            <v>ZONAS Y ADMINISTRACION DE AEROPUERTOS</v>
          </cell>
        </row>
      </sheetData>
      <sheetData sheetId="28" refreshError="1"/>
      <sheetData sheetId="29" refreshError="1"/>
      <sheetData sheetId="30" refreshError="1"/>
      <sheetData sheetId="31" refreshError="1"/>
      <sheetData sheetId="32" refreshError="1">
        <row r="2">
          <cell r="G2" t="str">
            <v>CM-Cabecera</v>
          </cell>
          <cell r="S2" t="str">
            <v>Si</v>
          </cell>
          <cell r="T2" t="str">
            <v>Plan de Desarrollo</v>
          </cell>
          <cell r="U2" t="str">
            <v>Obra Física</v>
          </cell>
          <cell r="X2" t="str">
            <v>Edificaciones</v>
          </cell>
          <cell r="AA2" t="str">
            <v>Método de la Linea Recta</v>
          </cell>
          <cell r="AE2" t="str">
            <v>Alta</v>
          </cell>
          <cell r="AG2" t="str">
            <v>Bien o Servicio</v>
          </cell>
          <cell r="AH2" t="str">
            <v>Beneficios Ambientales</v>
          </cell>
          <cell r="AI2" t="str">
            <v>ampere</v>
          </cell>
        </row>
        <row r="3">
          <cell r="G3" t="str">
            <v>CD-Corregimiento</v>
          </cell>
          <cell r="S3" t="str">
            <v>No</v>
          </cell>
          <cell r="T3" t="str">
            <v>Plan de Ordenamiento Territorial,POT</v>
          </cell>
          <cell r="U3" t="str">
            <v>Adquisición de Bienes y Servicios</v>
          </cell>
          <cell r="X3" t="str">
            <v>Embalses, represas y canales-Obras Civiles</v>
          </cell>
          <cell r="AA3" t="str">
            <v>Suma de los Dígitos de los Años</v>
          </cell>
          <cell r="AE3" t="str">
            <v>Media</v>
          </cell>
          <cell r="AG3" t="str">
            <v>Desperdicios</v>
          </cell>
          <cell r="AH3" t="str">
            <v>Otros Beneficios</v>
          </cell>
          <cell r="AI3" t="str">
            <v>ampere sobre metro</v>
          </cell>
        </row>
        <row r="4">
          <cell r="G4" t="str">
            <v>C-Corregimiento</v>
          </cell>
          <cell r="T4" t="str">
            <v>Régimen Tributario, Tasas</v>
          </cell>
          <cell r="U4" t="str">
            <v>Costos Complementarios</v>
          </cell>
          <cell r="X4" t="str">
            <v>Embalses, represas y canales-Obras Control</v>
          </cell>
          <cell r="AA4" t="str">
            <v>Número de Unidades de Producción u Horas de Trabajo</v>
          </cell>
          <cell r="AE4" t="str">
            <v>Baja</v>
          </cell>
          <cell r="AG4" t="str">
            <v>Otros</v>
          </cell>
          <cell r="AI4" t="str">
            <v>bytes sobre segundo</v>
          </cell>
        </row>
        <row r="5">
          <cell r="G5" t="str">
            <v>IP-Inspección de Policía</v>
          </cell>
          <cell r="T5" t="str">
            <v>Tasas Retributivas Ambientales</v>
          </cell>
          <cell r="U5" t="str">
            <v>Apoyo Institucional</v>
          </cell>
          <cell r="X5" t="str">
            <v>Equipo y accesorios de generación, transmisión, distribución, producción, conducción, tratamiento, etc</v>
          </cell>
          <cell r="AI5" t="str">
            <v>candela</v>
          </cell>
        </row>
        <row r="6">
          <cell r="G6" t="str">
            <v>IPM-Inspección de Policía Municipal</v>
          </cell>
          <cell r="T6" t="str">
            <v>Tasas dentro del Régimen Tributario</v>
          </cell>
          <cell r="U6" t="str">
            <v>Control Ambiental</v>
          </cell>
          <cell r="X6" t="str">
            <v>Torres, postes y accesorios</v>
          </cell>
          <cell r="AI6" t="str">
            <v>candela sobre metro cuadrado</v>
          </cell>
        </row>
        <row r="7">
          <cell r="G7" t="str">
            <v>IPD-Inspección de Policía Departamental</v>
          </cell>
          <cell r="T7" t="str">
            <v>Legislación Laboral (salarios, prestaciones, contrataciones, etc)</v>
          </cell>
          <cell r="U7" t="str">
            <v>Ingeniería y Administración</v>
          </cell>
          <cell r="X7" t="str">
            <v>Redes, líneas y cables aéreos y sus accesorios</v>
          </cell>
          <cell r="AI7" t="str">
            <v>coulomb</v>
          </cell>
        </row>
        <row r="8">
          <cell r="G8" t="str">
            <v>CAS-Caserío</v>
          </cell>
          <cell r="T8" t="str">
            <v>Leyes, Decretos, Ordenanzas, Acuerdos, Resoluciones</v>
          </cell>
          <cell r="U8" t="str">
            <v>Imprevistos</v>
          </cell>
          <cell r="X8" t="str">
            <v>Redes, líneas y cables subterraneos y sus accesorios</v>
          </cell>
          <cell r="AI8" t="str">
            <v>día</v>
          </cell>
        </row>
        <row r="9">
          <cell r="T9" t="str">
            <v>Licencias (Exploración, construcción, demolición, etc)</v>
          </cell>
          <cell r="U9" t="str">
            <v>Otros</v>
          </cell>
          <cell r="X9" t="str">
            <v>Plantas y ductos</v>
          </cell>
          <cell r="AI9" t="str">
            <v>esterradián</v>
          </cell>
        </row>
        <row r="10">
          <cell r="T10" t="str">
            <v>Contratos de áreas aporte</v>
          </cell>
          <cell r="X10" t="str">
            <v>Maquinaria y equipo</v>
          </cell>
          <cell r="AI10" t="str">
            <v>farad</v>
          </cell>
        </row>
        <row r="11">
          <cell r="B11" t="str">
            <v>Internacional</v>
          </cell>
          <cell r="T11" t="str">
            <v>Contratos de Concesión</v>
          </cell>
          <cell r="X11" t="str">
            <v>Barcos, trenes, aviones y maquinaria</v>
          </cell>
          <cell r="AI11" t="str">
            <v>grado</v>
          </cell>
        </row>
        <row r="12">
          <cell r="B12" t="str">
            <v>Costa Atlántica</v>
          </cell>
          <cell r="T12" t="str">
            <v>Otras Normas</v>
          </cell>
          <cell r="X12" t="str">
            <v>Equipo médico y científico</v>
          </cell>
          <cell r="AI12" t="str">
            <v>hectárea</v>
          </cell>
        </row>
        <row r="13">
          <cell r="B13" t="str">
            <v>Occidente</v>
          </cell>
          <cell r="X13" t="str">
            <v>Muebles, enseres y equipo de Oficina</v>
          </cell>
          <cell r="AI13" t="str">
            <v>henrio</v>
          </cell>
        </row>
        <row r="14">
          <cell r="B14" t="str">
            <v>Centro Oriente</v>
          </cell>
          <cell r="X14" t="str">
            <v>Equipo de comunicación y accesorios</v>
          </cell>
          <cell r="AI14" t="str">
            <v>hertz</v>
          </cell>
        </row>
        <row r="15">
          <cell r="B15" t="str">
            <v>Orinoquía</v>
          </cell>
          <cell r="X15" t="str">
            <v>Equipo de transporte, tracción y elevación</v>
          </cell>
          <cell r="AI15" t="str">
            <v>hora</v>
          </cell>
        </row>
        <row r="16">
          <cell r="B16" t="str">
            <v>Amazonía</v>
          </cell>
          <cell r="X16" t="str">
            <v>Equipo de comedor, cocina, despensa y hotelería</v>
          </cell>
          <cell r="AI16" t="str">
            <v>Joule</v>
          </cell>
        </row>
        <row r="17">
          <cell r="B17" t="str">
            <v>Bogotá</v>
          </cell>
          <cell r="X17" t="str">
            <v>Equipo de Computación y Accesorios</v>
          </cell>
          <cell r="AI17" t="str">
            <v>joule sobre Kelvin</v>
          </cell>
        </row>
        <row r="18">
          <cell r="D18" t="str">
            <v>Boyacá</v>
          </cell>
          <cell r="AI18" t="str">
            <v>joule sobre kilogramo Kelvin</v>
          </cell>
        </row>
        <row r="19">
          <cell r="D19" t="str">
            <v>Cundinamarca</v>
          </cell>
          <cell r="AI19" t="str">
            <v>kelvin</v>
          </cell>
        </row>
        <row r="20">
          <cell r="D20" t="str">
            <v>Huila</v>
          </cell>
          <cell r="AI20" t="str">
            <v>kilogramo</v>
          </cell>
        </row>
        <row r="21">
          <cell r="D21" t="str">
            <v>Norte de Santander</v>
          </cell>
          <cell r="AI21" t="str">
            <v>kilogramo entre metro cúbico</v>
          </cell>
        </row>
        <row r="22">
          <cell r="D22" t="str">
            <v>Santander</v>
          </cell>
          <cell r="AI22" t="str">
            <v>kilometro</v>
          </cell>
        </row>
        <row r="23">
          <cell r="D23" t="str">
            <v>Tolima</v>
          </cell>
          <cell r="AI23" t="str">
            <v>kilometro sobre hora</v>
          </cell>
        </row>
        <row r="24">
          <cell r="AI24" t="str">
            <v>kilometro Cuadrado</v>
          </cell>
        </row>
        <row r="25">
          <cell r="AI25" t="str">
            <v>kilowatt</v>
          </cell>
        </row>
        <row r="26">
          <cell r="AI26" t="str">
            <v>kilowatthora</v>
          </cell>
        </row>
        <row r="27">
          <cell r="AI27" t="str">
            <v>litro</v>
          </cell>
        </row>
        <row r="28">
          <cell r="AI28" t="str">
            <v>lumen</v>
          </cell>
        </row>
        <row r="29">
          <cell r="AI29" t="str">
            <v>lux</v>
          </cell>
        </row>
        <row r="30">
          <cell r="AI30" t="str">
            <v>metro</v>
          </cell>
        </row>
        <row r="31">
          <cell r="AI31" t="str">
            <v>metro a la menos uno </v>
          </cell>
        </row>
        <row r="32">
          <cell r="AI32" t="str">
            <v>metro cuadrado</v>
          </cell>
        </row>
        <row r="33">
          <cell r="AI33" t="str">
            <v>metro cuadrado sobre segundo</v>
          </cell>
        </row>
        <row r="34">
          <cell r="AI34" t="str">
            <v>metro cúbico</v>
          </cell>
        </row>
        <row r="35">
          <cell r="AI35" t="str">
            <v>metro sobre segundo</v>
          </cell>
        </row>
        <row r="36">
          <cell r="AI36" t="str">
            <v>metro sobre segundo al cuadrado</v>
          </cell>
        </row>
        <row r="37">
          <cell r="AI37" t="str">
            <v>minuto</v>
          </cell>
        </row>
        <row r="38">
          <cell r="AI38" t="str">
            <v>ml</v>
          </cell>
        </row>
        <row r="39">
          <cell r="AI39" t="str">
            <v>mol</v>
          </cell>
        </row>
        <row r="40">
          <cell r="AI40" t="str">
            <v>Mw</v>
          </cell>
        </row>
        <row r="41">
          <cell r="AI41" t="str">
            <v>newton</v>
          </cell>
        </row>
        <row r="42">
          <cell r="AI42" t="str">
            <v>newton-segundo sobre metro cuadrado</v>
          </cell>
        </row>
        <row r="43">
          <cell r="AI43" t="str">
            <v>número</v>
          </cell>
        </row>
        <row r="44">
          <cell r="AI44" t="str">
            <v>ohm</v>
          </cell>
        </row>
        <row r="45">
          <cell r="AI45" t="str">
            <v>Pacientes sobre día</v>
          </cell>
        </row>
        <row r="46">
          <cell r="AI46" t="str">
            <v>pascal</v>
          </cell>
        </row>
        <row r="47">
          <cell r="AI47" t="str">
            <v>radián</v>
          </cell>
        </row>
        <row r="48">
          <cell r="AI48" t="str">
            <v>radián sobre segundo al cuadrado</v>
          </cell>
        </row>
        <row r="49">
          <cell r="AI49" t="str">
            <v>radián sobre segundo </v>
          </cell>
        </row>
        <row r="50">
          <cell r="AI50" t="str">
            <v>segundo</v>
          </cell>
        </row>
        <row r="51">
          <cell r="AI51" t="str">
            <v>siemens</v>
          </cell>
        </row>
        <row r="52">
          <cell r="AI52" t="str">
            <v>tesla </v>
          </cell>
        </row>
        <row r="53">
          <cell r="AI53" t="str">
            <v>tonelada</v>
          </cell>
        </row>
        <row r="54">
          <cell r="AI54" t="str">
            <v>volt</v>
          </cell>
        </row>
        <row r="55">
          <cell r="AI55" t="str">
            <v>volt sobre metro</v>
          </cell>
        </row>
        <row r="56">
          <cell r="AI56" t="str">
            <v>waner</v>
          </cell>
        </row>
        <row r="57">
          <cell r="AI57" t="str">
            <v>watt</v>
          </cell>
        </row>
        <row r="58">
          <cell r="AI58" t="str">
            <v>watt sobre estéreo-radián</v>
          </cell>
        </row>
        <row r="59">
          <cell r="AI59" t="str">
            <v>watt sobre metro Kelvin</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Indice"/>
      <sheetName val="EV-23"/>
      <sheetName val="EV-24"/>
      <sheetName val="EV-25"/>
      <sheetName val="EV-26"/>
      <sheetName val="EV-27"/>
      <sheetName val="EV-28"/>
      <sheetName val="Guias_Sectoriales"/>
      <sheetName val="Listado"/>
      <sheetName val="Alternativas"/>
      <sheetName val="procesos"/>
    </sheetNames>
    <sheetDataSet>
      <sheetData sheetId="0"/>
      <sheetData sheetId="1"/>
      <sheetData sheetId="2"/>
      <sheetData sheetId="3"/>
      <sheetData sheetId="4"/>
      <sheetData sheetId="5"/>
      <sheetData sheetId="6">
        <row r="1">
          <cell r="I1" t="str">
            <v>Aprobada</v>
          </cell>
          <cell r="J1" t="str">
            <v>Preinversión</v>
          </cell>
        </row>
        <row r="2">
          <cell r="I2" t="str">
            <v>En trámite</v>
          </cell>
          <cell r="J2" t="str">
            <v>Ejecución</v>
          </cell>
        </row>
        <row r="3">
          <cell r="J3" t="str">
            <v>Mantenimiento y Operación</v>
          </cell>
        </row>
      </sheetData>
      <sheetData sheetId="7">
        <row r="1">
          <cell r="A1" t="str">
            <v>Proyectos Ambientales</v>
          </cell>
        </row>
        <row r="2">
          <cell r="A2" t="str">
            <v>Proyectos de Ciencia y Tecnologia</v>
          </cell>
        </row>
        <row r="3">
          <cell r="A3" t="str">
            <v>Proyectos Regionales de Comercializacion</v>
          </cell>
        </row>
        <row r="4">
          <cell r="A4" t="str">
            <v>Proyectos de Pequeña Irrigacion</v>
          </cell>
        </row>
        <row r="5">
          <cell r="A5" t="str">
            <v xml:space="preserve">Proyectos de Construccion, Mejoramiento y Rehabilitacion de Infraestructura Vial. </v>
          </cell>
        </row>
        <row r="6">
          <cell r="A6" t="str">
            <v>Proyectos Mineros</v>
          </cell>
        </row>
        <row r="7">
          <cell r="A7" t="str">
            <v>Modelo Hdm Para Proyectos de Construccion y Mejoramiento de Carreteras</v>
          </cell>
        </row>
        <row r="8">
          <cell r="A8" t="str">
            <v xml:space="preserve">Proyectos de Gestion Integral de Residuos Solidos </v>
          </cell>
        </row>
        <row r="9">
          <cell r="A9" t="str">
            <v>Proyectos Carcelarios, Tribunales y despachos Judiciales</v>
          </cell>
        </row>
        <row r="10">
          <cell r="A10" t="str">
            <v>Proyectos de Educacion</v>
          </cell>
        </row>
        <row r="11">
          <cell r="A11" t="str">
            <v>Proyectos de Energia</v>
          </cell>
        </row>
        <row r="12">
          <cell r="A12" t="str">
            <v>Proyectos de Salud</v>
          </cell>
        </row>
      </sheetData>
      <sheetData sheetId="8"/>
      <sheetData sheetId="9"/>
      <sheetData sheetId="10">
        <row r="2">
          <cell r="A2" t="str">
            <v>ACTUALIZACION</v>
          </cell>
        </row>
        <row r="3">
          <cell r="A3" t="str">
            <v>ADECUACION</v>
          </cell>
        </row>
        <row r="4">
          <cell r="A4" t="str">
            <v>ADMINISTRACION</v>
          </cell>
        </row>
        <row r="5">
          <cell r="A5" t="str">
            <v>ADQUISICION</v>
          </cell>
        </row>
        <row r="6">
          <cell r="A6" t="str">
            <v>ALFABETIZACION</v>
          </cell>
        </row>
        <row r="7">
          <cell r="A7" t="str">
            <v>AMPLIACION</v>
          </cell>
        </row>
        <row r="8">
          <cell r="A8" t="str">
            <v>ANALISIS</v>
          </cell>
        </row>
        <row r="9">
          <cell r="A9" t="str">
            <v>APLICACION</v>
          </cell>
        </row>
        <row r="10">
          <cell r="A10" t="str">
            <v>APORTES</v>
          </cell>
        </row>
        <row r="11">
          <cell r="A11" t="str">
            <v>APOYO</v>
          </cell>
        </row>
        <row r="12">
          <cell r="A12" t="str">
            <v>APROVECHAMIENTO</v>
          </cell>
        </row>
        <row r="13">
          <cell r="A13" t="str">
            <v>ASESORIA</v>
          </cell>
        </row>
        <row r="14">
          <cell r="A14" t="str">
            <v>ASISTENCIA</v>
          </cell>
        </row>
        <row r="15">
          <cell r="A15" t="str">
            <v>CAPACITACION</v>
          </cell>
        </row>
        <row r="16">
          <cell r="A16" t="str">
            <v>CAPITALIZACION</v>
          </cell>
        </row>
        <row r="17">
          <cell r="A17" t="str">
            <v>CATASTRO</v>
          </cell>
        </row>
        <row r="18">
          <cell r="A18" t="str">
            <v>CENSO</v>
          </cell>
        </row>
        <row r="19">
          <cell r="A19" t="str">
            <v>COMPROMISO</v>
          </cell>
        </row>
        <row r="20">
          <cell r="A20" t="str">
            <v>CONSERVACION</v>
          </cell>
        </row>
        <row r="21">
          <cell r="A21" t="str">
            <v>CONSTRUCCION</v>
          </cell>
        </row>
        <row r="22">
          <cell r="A22" t="str">
            <v>CONTROL</v>
          </cell>
        </row>
        <row r="23">
          <cell r="A23" t="str">
            <v>CREDITO</v>
          </cell>
        </row>
        <row r="24">
          <cell r="A24" t="str">
            <v>DEMARCACION</v>
          </cell>
        </row>
        <row r="25">
          <cell r="A25" t="str">
            <v>DESCONTAMINAR</v>
          </cell>
        </row>
        <row r="26">
          <cell r="A26" t="str">
            <v>DIAGNOSTICO</v>
          </cell>
        </row>
        <row r="27">
          <cell r="A27" t="str">
            <v>DIFUSION</v>
          </cell>
        </row>
        <row r="28">
          <cell r="A28" t="str">
            <v>DISEÑO</v>
          </cell>
        </row>
        <row r="29">
          <cell r="A29" t="str">
            <v>DISTRIBUCION</v>
          </cell>
        </row>
        <row r="30">
          <cell r="A30" t="str">
            <v>DIVULGACION</v>
          </cell>
        </row>
        <row r="31">
          <cell r="A31" t="str">
            <v>DOTACION</v>
          </cell>
        </row>
        <row r="32">
          <cell r="A32" t="str">
            <v>EDICION</v>
          </cell>
        </row>
        <row r="33">
          <cell r="A33" t="str">
            <v>ERRADICACION</v>
          </cell>
        </row>
        <row r="34">
          <cell r="A34" t="str">
            <v>ESTUDIO</v>
          </cell>
        </row>
        <row r="35">
          <cell r="A35" t="str">
            <v>ESTUDIOS</v>
          </cell>
        </row>
        <row r="36">
          <cell r="A36" t="str">
            <v>EXPLORACION</v>
          </cell>
        </row>
        <row r="37">
          <cell r="A37" t="str">
            <v>EXPLOTACION</v>
          </cell>
        </row>
        <row r="38">
          <cell r="A38" t="str">
            <v>FORESTACION</v>
          </cell>
        </row>
        <row r="39">
          <cell r="A39" t="str">
            <v>FORMULACION</v>
          </cell>
        </row>
        <row r="40">
          <cell r="A40" t="str">
            <v>HABILITACION</v>
          </cell>
        </row>
        <row r="41">
          <cell r="A41" t="str">
            <v>IMPLANTACION</v>
          </cell>
        </row>
        <row r="42">
          <cell r="A42" t="str">
            <v>IMPLEMENTACION</v>
          </cell>
        </row>
        <row r="43">
          <cell r="A43" t="str">
            <v>INSTALACION</v>
          </cell>
        </row>
        <row r="44">
          <cell r="A44" t="str">
            <v>INVENTARIO</v>
          </cell>
        </row>
        <row r="45">
          <cell r="A45" t="str">
            <v>INVERSIONES-FIN</v>
          </cell>
        </row>
        <row r="46">
          <cell r="A46" t="str">
            <v>INVESTIGACION</v>
          </cell>
        </row>
        <row r="47">
          <cell r="A47" t="str">
            <v>LEVANTAMIENTO</v>
          </cell>
        </row>
        <row r="48">
          <cell r="A48" t="str">
            <v>MANTENIMIENTO</v>
          </cell>
        </row>
        <row r="49">
          <cell r="A49" t="str">
            <v>MEJORAMIENTO</v>
          </cell>
        </row>
        <row r="50">
          <cell r="A50" t="str">
            <v>NACIONALIZACION</v>
          </cell>
        </row>
        <row r="51">
          <cell r="A51" t="str">
            <v>NORMALIZACION</v>
          </cell>
        </row>
        <row r="52">
          <cell r="A52" t="str">
            <v>PREVENCION</v>
          </cell>
        </row>
        <row r="53">
          <cell r="A53" t="str">
            <v>PRIVATIZACION</v>
          </cell>
        </row>
        <row r="54">
          <cell r="A54" t="str">
            <v>PROTECCION</v>
          </cell>
        </row>
        <row r="55">
          <cell r="A55" t="str">
            <v>RECOPILACION</v>
          </cell>
        </row>
        <row r="56">
          <cell r="A56" t="str">
            <v>RECREACION</v>
          </cell>
        </row>
        <row r="57">
          <cell r="A57" t="str">
            <v>RECUPERACION</v>
          </cell>
        </row>
        <row r="58">
          <cell r="A58" t="str">
            <v>REESTRUCTURACIO</v>
          </cell>
        </row>
        <row r="59">
          <cell r="A59" t="str">
            <v>REFORESTACION</v>
          </cell>
        </row>
        <row r="60">
          <cell r="A60" t="str">
            <v>REHABILITACION</v>
          </cell>
        </row>
        <row r="61">
          <cell r="A61" t="str">
            <v>REMODELACION</v>
          </cell>
        </row>
        <row r="62">
          <cell r="A62" t="str">
            <v>RENOVACION</v>
          </cell>
        </row>
        <row r="63">
          <cell r="A63" t="str">
            <v>REPARACION</v>
          </cell>
        </row>
        <row r="64">
          <cell r="A64" t="str">
            <v>REPOSICION</v>
          </cell>
        </row>
        <row r="65">
          <cell r="A65" t="str">
            <v>RESTAURACION</v>
          </cell>
        </row>
        <row r="66">
          <cell r="A66" t="str">
            <v>SANEAMIENTO</v>
          </cell>
        </row>
        <row r="67">
          <cell r="A67" t="str">
            <v>SERVICIO</v>
          </cell>
        </row>
        <row r="68">
          <cell r="A68" t="str">
            <v>SISTEMATIZACION</v>
          </cell>
        </row>
        <row r="69">
          <cell r="A69" t="str">
            <v>SUBSIDIO</v>
          </cell>
        </row>
        <row r="70">
          <cell r="A70" t="str">
            <v>SUMINISTRO</v>
          </cell>
        </row>
        <row r="71">
          <cell r="A71" t="str">
            <v>SUSTITUCION</v>
          </cell>
        </row>
        <row r="72">
          <cell r="A72" t="str">
            <v>TITULACION</v>
          </cell>
        </row>
        <row r="73">
          <cell r="A73" t="str">
            <v>TRASLADO</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U"/>
      <sheetName val="FACTOR PRESTACIONAL 2012"/>
      <sheetName val="RES 747 TARIFAS PROF."/>
      <sheetName val="SALARIO CELADOR 2012"/>
      <sheetName val="TARIFAS REGISTRO DISTRITAL 2012"/>
      <sheetName val="COSTOS OFICINA"/>
      <sheetName val="Media M2 oficina 2012"/>
      <sheetName val="COSTOS CAMPAMENTO"/>
    </sheetNames>
    <sheetDataSet>
      <sheetData sheetId="0" refreshError="1"/>
      <sheetData sheetId="1" refreshError="1"/>
      <sheetData sheetId="2" refreshError="1"/>
      <sheetData sheetId="3" refreshError="1"/>
      <sheetData sheetId="4" refreshError="1"/>
      <sheetData sheetId="5"/>
      <sheetData sheetId="6" refreshError="1"/>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CADENA VALOR"/>
      <sheetName val="Datos"/>
      <sheetName val="APU_PGS"/>
      <sheetName val="Resumen"/>
      <sheetName val="Presupuesto Interventoría"/>
      <sheetName val="Presupuesto General"/>
      <sheetName val="Análisis AIU"/>
      <sheetName val="Cronograma y Flujo de Fondos"/>
      <sheetName val="Bolivar Presupuesto Viviendas"/>
      <sheetName val="Dagua Presupuesto Viviendas"/>
      <sheetName val="Florida Presupuesto Viviendas "/>
      <sheetName val="Pradera Presupuesto Viviendas "/>
      <sheetName val="Mano de Obra"/>
      <sheetName val="Factor Prestacional"/>
      <sheetName val="Factor Multiplicador"/>
      <sheetName val="Gastos de Legalización"/>
    </sheetNames>
    <sheetDataSet>
      <sheetData sheetId="0"/>
      <sheetData sheetId="1"/>
      <sheetData sheetId="2"/>
      <sheetData sheetId="3"/>
      <sheetData sheetId="4">
        <row r="11">
          <cell r="B11">
            <v>28</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 SISFV MGA"/>
      <sheetName val="PRES. SISFV"/>
      <sheetName val="1.1"/>
      <sheetName val="1.2"/>
      <sheetName val="1.3"/>
      <sheetName val="1.4"/>
      <sheetName val="1.5"/>
      <sheetName val="1.6"/>
      <sheetName val="1.7"/>
      <sheetName val="1.8"/>
      <sheetName val="1.9"/>
      <sheetName val="1.10"/>
      <sheetName val="1.11"/>
      <sheetName val="1.12"/>
      <sheetName val="1.13"/>
      <sheetName val="2.1"/>
      <sheetName val="2.2"/>
      <sheetName val="2.3"/>
      <sheetName val="3.1"/>
      <sheetName val="3.2"/>
      <sheetName val="MATERIALES"/>
      <sheetName val="EQUIPO Y HERRAMIENTA"/>
      <sheetName val="TRANSPORTE"/>
      <sheetName val="MANO DE OBRA"/>
      <sheetName val="FP"/>
      <sheetName val="AIU"/>
      <sheetName val="INTERVENTORÍA"/>
      <sheetName val="GERENCIA"/>
      <sheetName val="FIDUCIA"/>
      <sheetName val="CAPACITACIÓN"/>
      <sheetName val="PMA"/>
      <sheetName val="IMPORTACIÓ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7">
          <cell r="E27">
            <v>1.61</v>
          </cell>
        </row>
      </sheetData>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Indice"/>
      <sheetName val="ID-01"/>
      <sheetName val="ID-02"/>
      <sheetName val="ID-03"/>
      <sheetName val="ID-04"/>
      <sheetName val="ID-05"/>
      <sheetName val="ID-06"/>
      <sheetName val="ID-07"/>
      <sheetName val="ID-08"/>
      <sheetName val="ID-09"/>
      <sheetName val="ID-10"/>
      <sheetName val="ID-11"/>
      <sheetName val="ID-12"/>
      <sheetName val="ID-13"/>
      <sheetName val="Indicadores de Producto"/>
      <sheetName val="Indicadores de Impacto"/>
      <sheetName val="Indicadores Gestión"/>
      <sheetName val="Programa Presupuestal"/>
      <sheetName val="Objetivos de Política"/>
      <sheetName val="Descentralizadas"/>
      <sheetName val="Subprograma"/>
      <sheetName val="Control"/>
      <sheetName val="Listad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2">
          <cell r="B2" t="str">
            <v>Construcción de Infraestructura propia del sector</v>
          </cell>
        </row>
        <row r="3">
          <cell r="B3" t="str">
            <v>Adquisición de Infraestructura propia del sector</v>
          </cell>
        </row>
        <row r="4">
          <cell r="B4" t="str">
            <v>Mejoramiento y Mantenimiento de Infraestructura Propia del Sector</v>
          </cell>
        </row>
        <row r="5">
          <cell r="B5" t="str">
            <v>Construcción de Infraestructura Administrativa</v>
          </cell>
        </row>
        <row r="6">
          <cell r="B6" t="str">
            <v>Adquisición de Infraestructura Administrativa</v>
          </cell>
        </row>
        <row r="7">
          <cell r="B7" t="str">
            <v>Mejoramiento y Mantenimiento de Infraestructura administrativa</v>
          </cell>
        </row>
        <row r="8">
          <cell r="B8" t="str">
            <v>Adquisición y/o producción de equipos, materiales, Suministros y servicios propios del sector</v>
          </cell>
        </row>
        <row r="9">
          <cell r="B9" t="str">
            <v>Mantenimiento de equipos, materiales, suministros y servicios propios del sector</v>
          </cell>
        </row>
        <row r="10">
          <cell r="B10" t="str">
            <v>Adquisición y/o producción de equipos, materiales, suministros y servicios administrativos</v>
          </cell>
        </row>
        <row r="11">
          <cell r="B11" t="str">
            <v>Mantenimiento de equipos, materiales, suministros y servicios Administrativos</v>
          </cell>
        </row>
        <row r="12">
          <cell r="B12" t="str">
            <v>Divulgación, Asistencia técnica y capacitación del Recurso Humano</v>
          </cell>
        </row>
        <row r="13">
          <cell r="B13" t="str">
            <v>Protección y Bienestar social del Recurso Humano</v>
          </cell>
        </row>
        <row r="14">
          <cell r="B14" t="str">
            <v>Investigación básica, aplicada y Estudios</v>
          </cell>
        </row>
        <row r="15">
          <cell r="B15" t="str">
            <v>Estudios de Preinversión</v>
          </cell>
        </row>
        <row r="16">
          <cell r="B16" t="str">
            <v>Levantamiento de información para procesamiento</v>
          </cell>
        </row>
        <row r="17">
          <cell r="B17" t="str">
            <v>Actualización de información para procesamiento</v>
          </cell>
        </row>
        <row r="18">
          <cell r="B18" t="str">
            <v>Asistencia técnica, divulgación y capacitación a funcionarios del Estado para apoyo a la administración del Estado</v>
          </cell>
        </row>
        <row r="19">
          <cell r="B19" t="str">
            <v>Administración, Atención, Control y Organización Institucional para apoyo a la Gestión del Estado</v>
          </cell>
        </row>
        <row r="20">
          <cell r="B20" t="str">
            <v>Atención, control y organización institucional para el apoyo a la gestión del estado</v>
          </cell>
        </row>
        <row r="21">
          <cell r="B21" t="str">
            <v>Coordinación, administración, promoción y/o seguimiento de cooperación técnica y/o financiera para apoyo a la administración del estado</v>
          </cell>
        </row>
        <row r="22">
          <cell r="B22" t="str">
            <v>Creditos</v>
          </cell>
        </row>
        <row r="23">
          <cell r="B23" t="str">
            <v>Subsidios Directos</v>
          </cell>
        </row>
        <row r="24">
          <cell r="B24" t="str">
            <v>Transferencias</v>
          </cell>
        </row>
        <row r="25">
          <cell r="B25" t="str">
            <v>Inversiones y aportes financieros</v>
          </cell>
        </row>
        <row r="26">
          <cell r="B26" t="str">
            <v>Capitalizacion</v>
          </cell>
        </row>
      </sheetData>
      <sheetData sheetId="18">
        <row r="2">
          <cell r="B2" t="str">
            <v>I.   Brindar seguridad democrática</v>
          </cell>
        </row>
        <row r="3">
          <cell r="B3" t="str">
            <v xml:space="preserve">      1.  Control del territorio y defensa de la soberanía nacional</v>
          </cell>
        </row>
        <row r="4">
          <cell r="B4" t="str">
            <v xml:space="preserve">            a. Fortalecimiento de la Fuerza Pública y de la capacidad disuasiva</v>
          </cell>
        </row>
        <row r="5">
          <cell r="B5" t="str">
            <v xml:space="preserve">            b. Promoción de la cooperación ciudadana</v>
          </cell>
        </row>
        <row r="6">
          <cell r="B6" t="str">
            <v xml:space="preserve">            c. Protección a la infraestructura económica </v>
          </cell>
        </row>
        <row r="7">
          <cell r="B7" t="str">
            <v xml:space="preserve">            d. Seguridad urbana </v>
          </cell>
        </row>
        <row r="8">
          <cell r="B8" t="str">
            <v xml:space="preserve">            e. Implementación del Programa de seguridad vial</v>
          </cell>
        </row>
        <row r="9">
          <cell r="B9" t="str">
            <v xml:space="preserve">            f. Comunicaciones para la paz</v>
          </cell>
        </row>
        <row r="10">
          <cell r="B10" t="str">
            <v xml:space="preserve">            z. Otros programas</v>
          </cell>
        </row>
        <row r="11">
          <cell r="B11" t="str">
            <v xml:space="preserve">      2.  Combate al problema de las drogas ilícitas y al crimen organizado</v>
          </cell>
        </row>
        <row r="12">
          <cell r="B12" t="str">
            <v xml:space="preserve">            a. Desarticulación del proceso de producción, fabricación, comercialización y consumo de drogas</v>
          </cell>
        </row>
        <row r="13">
          <cell r="B13" t="str">
            <v xml:space="preserve">            b. Lucha contra la extorsión y el secuestro</v>
          </cell>
        </row>
        <row r="14">
          <cell r="B14" t="str">
            <v xml:space="preserve">            z. Otros programas</v>
          </cell>
        </row>
        <row r="15">
          <cell r="B15" t="str">
            <v xml:space="preserve">      3.  Fortalecimiento del servicio de justicia</v>
          </cell>
        </row>
        <row r="16">
          <cell r="B16" t="str">
            <v xml:space="preserve">            a. Racionalización del Servicio de Justicia</v>
          </cell>
        </row>
        <row r="17">
          <cell r="B17" t="str">
            <v xml:space="preserve">            b. Fortalecimiento de la investigación criminal</v>
          </cell>
        </row>
        <row r="18">
          <cell r="B18" t="str">
            <v xml:space="preserve">            c. Revisión de la política criminal , penitenciaria y carcelaria</v>
          </cell>
        </row>
        <row r="19">
          <cell r="B19" t="str">
            <v xml:space="preserve">            d. Organización del Sistema administrativo de justicia</v>
          </cell>
        </row>
        <row r="20">
          <cell r="B20" t="str">
            <v xml:space="preserve">            e. Defensa Judicial del Estado Colombiano</v>
          </cell>
        </row>
        <row r="21">
          <cell r="B21" t="str">
            <v xml:space="preserve">            f. Racionalización y simplificación del ordenamiento jurídico</v>
          </cell>
        </row>
        <row r="22">
          <cell r="B22" t="str">
            <v xml:space="preserve">            g. Fortalecimiento de la Superintendencia de Notariado y Registro</v>
          </cell>
        </row>
        <row r="23">
          <cell r="B23" t="str">
            <v xml:space="preserve">            z. Otros programas</v>
          </cell>
        </row>
        <row r="24">
          <cell r="B24" t="str">
            <v xml:space="preserve">      4.  Desarrollo en zonas deprimidas y de conflicto</v>
          </cell>
        </row>
        <row r="25">
          <cell r="B25" t="str">
            <v xml:space="preserve">            a. Proyectos productivos y de generación de ingresos</v>
          </cell>
        </row>
        <row r="26">
          <cell r="B26" t="str">
            <v xml:space="preserve">            b. Desarrollo de infraestructura física y social </v>
          </cell>
        </row>
        <row r="27">
          <cell r="B27" t="str">
            <v xml:space="preserve">            d. Fortalecimiento institucional y comunitario</v>
          </cell>
        </row>
        <row r="28">
          <cell r="B28" t="str">
            <v xml:space="preserve">            c. Programas de desarrollo y paz</v>
          </cell>
        </row>
        <row r="29">
          <cell r="B29" t="str">
            <v xml:space="preserve">            z. Otros programas</v>
          </cell>
        </row>
        <row r="30">
          <cell r="B30" t="str">
            <v xml:space="preserve">      5.  Protección y promoción de los derechos humanos y del Derecho Internacional Humanitario</v>
          </cell>
        </row>
        <row r="31">
          <cell r="B31" t="str">
            <v xml:space="preserve">            a. Prevención de violaciones a los  derechos humanos y al DIH</v>
          </cell>
        </row>
        <row r="32">
          <cell r="B32" t="str">
            <v xml:space="preserve">            b. Atención y prevención del desplazamiento forzado</v>
          </cell>
        </row>
        <row r="33">
          <cell r="B33" t="str">
            <v xml:space="preserve">            c. Medidas particulares de impulso al Derecho Internacional Humanitario</v>
          </cell>
        </row>
        <row r="34">
          <cell r="B34" t="str">
            <v xml:space="preserve">            d. Impulso a la administración de justicia en derechos humanos</v>
          </cell>
        </row>
        <row r="35">
          <cell r="B35" t="str">
            <v xml:space="preserve">            e. Fortalecimiento institucional  </v>
          </cell>
        </row>
        <row r="36">
          <cell r="B36" t="str">
            <v xml:space="preserve">            z. Otros programas</v>
          </cell>
        </row>
        <row r="37">
          <cell r="B37" t="str">
            <v xml:space="preserve">      6.  Fortalecimiento de la convivencia y los valores</v>
          </cell>
        </row>
        <row r="38">
          <cell r="B38" t="str">
            <v xml:space="preserve">      7.  La dimensión internacional</v>
          </cell>
        </row>
        <row r="39">
          <cell r="B39" t="str">
            <v xml:space="preserve">           a. Colombia en el ámbito internacional: la responsabilidad compartida</v>
          </cell>
        </row>
        <row r="40">
          <cell r="B40" t="str">
            <v xml:space="preserve">           b. Relaciones bilaterales</v>
          </cell>
        </row>
        <row r="41">
          <cell r="B41" t="str">
            <v xml:space="preserve">           c. Relaciones multilaterales</v>
          </cell>
        </row>
        <row r="42">
          <cell r="B42" t="str">
            <v xml:space="preserve">           d.  Comunidades colombianas en el exterior</v>
          </cell>
        </row>
        <row r="43">
          <cell r="B43" t="str">
            <v xml:space="preserve">           e. Cooperación internacional</v>
          </cell>
        </row>
        <row r="44">
          <cell r="B44" t="str">
            <v xml:space="preserve">            z. Otros programas</v>
          </cell>
        </row>
        <row r="45">
          <cell r="B45" t="str">
            <v xml:space="preserve">      90.  Fortalecimiento institucional</v>
          </cell>
        </row>
        <row r="46">
          <cell r="B46" t="str">
            <v xml:space="preserve">           a. Adecuación de infraestructura</v>
          </cell>
        </row>
        <row r="47">
          <cell r="B47" t="str">
            <v xml:space="preserve">           b. Capacitación y asistencia técnica</v>
          </cell>
        </row>
        <row r="48">
          <cell r="B48" t="str">
            <v xml:space="preserve">           c. Sistemas de información</v>
          </cell>
        </row>
        <row r="49">
          <cell r="B49" t="str">
            <v xml:space="preserve">           d. Otros</v>
          </cell>
        </row>
        <row r="50">
          <cell r="B50" t="str">
            <v xml:space="preserve">      99.  Otros Brindar seguridad democrática</v>
          </cell>
        </row>
        <row r="51">
          <cell r="B51" t="str">
            <v xml:space="preserve">           z. Otros programas</v>
          </cell>
        </row>
        <row r="52">
          <cell r="B52" t="str">
            <v>II.  Impulsar el crecimiento económico sostenible y la generación de empleo</v>
          </cell>
        </row>
        <row r="53">
          <cell r="B53" t="str">
            <v xml:space="preserve">      1. Impulso a la vivienda y a la construcción</v>
          </cell>
        </row>
        <row r="54">
          <cell r="B54" t="str">
            <v xml:space="preserve">            a. Ajustes al programa de Subsidio Familiar de Vivienda</v>
          </cell>
        </row>
        <row r="55">
          <cell r="B55" t="str">
            <v xml:space="preserve">            b. Incentivos a la demanda de créditos en UVR</v>
          </cell>
        </row>
        <row r="56">
          <cell r="B56" t="str">
            <v xml:space="preserve">            c. Ajustes al sistema de financiamiento de vivienda</v>
          </cell>
        </row>
        <row r="57">
          <cell r="B57" t="str">
            <v xml:space="preserve">           z. Otros programas</v>
          </cell>
        </row>
        <row r="58">
          <cell r="B58" t="str">
            <v xml:space="preserve">      2. Impulso a la exploración y explotación de hidrocarburos y minería </v>
          </cell>
        </row>
        <row r="59">
          <cell r="B59" t="str">
            <v xml:space="preserve">            a. Mejoramiento de las condiciones de la actividad petrolera</v>
          </cell>
        </row>
        <row r="60">
          <cell r="B60" t="str">
            <v xml:space="preserve">            b. Consolidación de la industria de hidrocarburos</v>
          </cell>
        </row>
        <row r="61">
          <cell r="B61" t="str">
            <v xml:space="preserve">            c. Subsidios a combustibles</v>
          </cell>
        </row>
        <row r="62">
          <cell r="B62" t="str">
            <v xml:space="preserve">            d. Regulación de energéticos</v>
          </cell>
        </row>
        <row r="63">
          <cell r="B63" t="str">
            <v xml:space="preserve">            e. Desarrollo del sector minero</v>
          </cell>
        </row>
        <row r="64">
          <cell r="B64" t="str">
            <v xml:space="preserve">           z. Otros programas</v>
          </cell>
        </row>
        <row r="65">
          <cell r="B65" t="str">
            <v xml:space="preserve">      3. Infraestructura estratégica en transporte </v>
          </cell>
        </row>
        <row r="66">
          <cell r="B66" t="str">
            <v xml:space="preserve">            a. Mantenimiento y conservación de carreteras</v>
          </cell>
        </row>
        <row r="67">
          <cell r="B67" t="str">
            <v xml:space="preserve">            b. Impulso al transporte urbano y masivo</v>
          </cell>
        </row>
        <row r="68">
          <cell r="B68" t="str">
            <v xml:space="preserve">            c. Desarrollo de otras modalidades de transporte </v>
          </cell>
        </row>
        <row r="69">
          <cell r="B69" t="str">
            <v xml:space="preserve">            d. Mecanismos de participación privada</v>
          </cell>
        </row>
        <row r="70">
          <cell r="B70" t="str">
            <v xml:space="preserve">           z. Otros programas</v>
          </cell>
        </row>
        <row r="71">
          <cell r="B71" t="str">
            <v xml:space="preserve">      4. Servicios públicos domiciliarios </v>
          </cell>
        </row>
        <row r="72">
          <cell r="B72" t="str">
            <v xml:space="preserve">            a. Optimización en la prestación de los servicios públicos</v>
          </cell>
        </row>
        <row r="73">
          <cell r="B73" t="str">
            <v xml:space="preserve">            b. Reestructuración  de empresas de servicios públicos</v>
          </cell>
        </row>
        <row r="74">
          <cell r="B74" t="str">
            <v xml:space="preserve">            c. Esquema de tarifas y subsidios</v>
          </cell>
        </row>
        <row r="75">
          <cell r="B75" t="str">
            <v xml:space="preserve">            z. Otros programas</v>
          </cell>
        </row>
        <row r="76">
          <cell r="B76" t="str">
            <v xml:space="preserve">      5. Ciencia, tecnología e innovación </v>
          </cell>
        </row>
        <row r="77">
          <cell r="B77" t="str">
            <v xml:space="preserve">            a. Promoción de la investigación</v>
          </cell>
        </row>
        <row r="78">
          <cell r="B78" t="str">
            <v xml:space="preserve">            b. Fortalecimiento de la capacidad institucional</v>
          </cell>
        </row>
        <row r="79">
          <cell r="B79" t="str">
            <v xml:space="preserve">            c. Estímulo a la innovación y al desarrollo tecnológico</v>
          </cell>
        </row>
        <row r="80">
          <cell r="B80" t="str">
            <v xml:space="preserve">            d. Capacitación en investigación y desarrollo en áreas estratégicas </v>
          </cell>
        </row>
        <row r="81">
          <cell r="B81" t="str">
            <v xml:space="preserve">            e. Fortalecimiento de la capacidad regional de ciencia y tecnología </v>
          </cell>
        </row>
        <row r="82">
          <cell r="B82" t="str">
            <v xml:space="preserve">            f.  Apropiación social de la ciencia y la tecnología</v>
          </cell>
        </row>
        <row r="83">
          <cell r="B83" t="str">
            <v xml:space="preserve">            g.  Internacionalización</v>
          </cell>
        </row>
        <row r="84">
          <cell r="B84" t="str">
            <v xml:space="preserve">            z. Otros programas</v>
          </cell>
        </row>
        <row r="85">
          <cell r="B85" t="str">
            <v xml:space="preserve">      6. Competitividad y desarrollo </v>
          </cell>
        </row>
        <row r="86">
          <cell r="B86" t="str">
            <v xml:space="preserve">            a. Eliminación de trámites y coordinación de iniciativas </v>
          </cell>
        </row>
        <row r="87">
          <cell r="B87" t="str">
            <v xml:space="preserve">            b. Papel de coordinación del Estado</v>
          </cell>
        </row>
        <row r="88">
          <cell r="B88" t="str">
            <v xml:space="preserve">            c. Propiedad intelectual</v>
          </cell>
        </row>
        <row r="89">
          <cell r="B89" t="str">
            <v xml:space="preserve">            d. Agenda de Conectividad</v>
          </cell>
        </row>
        <row r="90">
          <cell r="B90" t="str">
            <v xml:space="preserve">            e. Biotecnología</v>
          </cell>
        </row>
        <row r="91">
          <cell r="B91" t="str">
            <v xml:space="preserve">            f. Turismo</v>
          </cell>
        </row>
        <row r="92">
          <cell r="B92" t="str">
            <v xml:space="preserve">            g. Eficiencia de los mercados</v>
          </cell>
        </row>
        <row r="93">
          <cell r="B93" t="str">
            <v xml:space="preserve">            h. Acceso a tecnologías de la información y las comunicaciones</v>
          </cell>
        </row>
        <row r="94">
          <cell r="B94" t="str">
            <v xml:space="preserve">            z. Otros programas</v>
          </cell>
        </row>
        <row r="95">
          <cell r="B95" t="str">
            <v xml:space="preserve">      7. Política de relaciones exteriores y cooperación internacional</v>
          </cell>
        </row>
        <row r="96">
          <cell r="B96" t="str">
            <v xml:space="preserve">           a. Integración comercial </v>
          </cell>
        </row>
        <row r="97">
          <cell r="B97" t="str">
            <v xml:space="preserve">           b. Ley de Preferencias Arancelarias Andinas y de Erradicación de Drogas</v>
          </cell>
        </row>
        <row r="98">
          <cell r="B98" t="str">
            <v xml:space="preserve">           c. Inversión extranjera</v>
          </cell>
        </row>
        <row r="99">
          <cell r="B99" t="str">
            <v xml:space="preserve">           d.  Promoción de las exportaciones agrícolas</v>
          </cell>
        </row>
        <row r="100">
          <cell r="B100" t="str">
            <v xml:space="preserve">           e.  Regionalización de la oferta exportable y desarrollo de una cultura exportadora</v>
          </cell>
        </row>
        <row r="101">
          <cell r="B101" t="str">
            <v xml:space="preserve">            z. Otros programas</v>
          </cell>
        </row>
        <row r="102">
          <cell r="B102" t="str">
            <v xml:space="preserve">      8. Sostenibilidad Ambiental </v>
          </cell>
        </row>
        <row r="103">
          <cell r="B103" t="str">
            <v xml:space="preserve">           a. Conservación y uso sostenible de bienes y servicios ambientales </v>
          </cell>
        </row>
        <row r="104">
          <cell r="B104" t="str">
            <v xml:space="preserve">           b. Manejo integral del agua</v>
          </cell>
        </row>
        <row r="105">
          <cell r="B105" t="str">
            <v xml:space="preserve">           c. Generación de ingresos y "empleo verde" </v>
          </cell>
        </row>
        <row r="106">
          <cell r="B106" t="str">
            <v xml:space="preserve">           d. Sostenibilidad ambiental de la producción nacional</v>
          </cell>
        </row>
        <row r="107">
          <cell r="B107" t="str">
            <v xml:space="preserve">           e. Planificación y administración eficiente del medio ambiente</v>
          </cell>
        </row>
        <row r="108">
          <cell r="B108" t="str">
            <v xml:space="preserve">            z. Otros programas</v>
          </cell>
        </row>
        <row r="109">
          <cell r="B109" t="str">
            <v xml:space="preserve">      9. Generación de empleo </v>
          </cell>
        </row>
        <row r="110">
          <cell r="B110" t="str">
            <v xml:space="preserve">           a. Reforma a la empleabilidad</v>
          </cell>
        </row>
        <row r="111">
          <cell r="B111" t="str">
            <v xml:space="preserve">           b. Programa de apoyo directo al empleo</v>
          </cell>
        </row>
        <row r="112">
          <cell r="B112" t="str">
            <v xml:space="preserve">           c. Sistema de protección al cesante</v>
          </cell>
        </row>
        <row r="113">
          <cell r="B113" t="str">
            <v xml:space="preserve">           d. Fortalecimiento de la capacitación</v>
          </cell>
        </row>
        <row r="114">
          <cell r="B114" t="str">
            <v xml:space="preserve">            z. Otros programas</v>
          </cell>
        </row>
        <row r="115">
          <cell r="B115" t="str">
            <v xml:space="preserve">      99. Otros Impulsar el crecimiento económico sostenible y la generación de empleo</v>
          </cell>
        </row>
        <row r="116">
          <cell r="B116" t="str">
            <v xml:space="preserve">      90.  Fortalecimiento institucional</v>
          </cell>
        </row>
        <row r="117">
          <cell r="B117" t="str">
            <v xml:space="preserve">           a. Adecuación de infraestructura</v>
          </cell>
        </row>
        <row r="118">
          <cell r="B118" t="str">
            <v xml:space="preserve">           b. Capacitación y asistencia técnica</v>
          </cell>
        </row>
        <row r="119">
          <cell r="B119" t="str">
            <v xml:space="preserve">           c. Sistemas de información</v>
          </cell>
        </row>
        <row r="120">
          <cell r="B120" t="str">
            <v xml:space="preserve">           d. Otros</v>
          </cell>
        </row>
        <row r="121">
          <cell r="B121" t="str">
            <v xml:space="preserve">III. Construir equidad social </v>
          </cell>
        </row>
        <row r="122">
          <cell r="B122" t="str">
            <v xml:space="preserve">      1. Revolución educativa</v>
          </cell>
        </row>
        <row r="123">
          <cell r="B123" t="str">
            <v xml:space="preserve">           a. Ampliar la cobertura en educación preescolar, básica, media y superior</v>
          </cell>
        </row>
        <row r="124">
          <cell r="B124" t="str">
            <v xml:space="preserve">           b. Mejorar la calidad de la educación  preescolar, básica, media y superior</v>
          </cell>
        </row>
        <row r="125">
          <cell r="B125" t="str">
            <v xml:space="preserve">           c. Mejorar la eficiencia del sector educativo</v>
          </cell>
        </row>
        <row r="126">
          <cell r="B126" t="str">
            <v xml:space="preserve">            z. Otros programas</v>
          </cell>
        </row>
        <row r="127">
          <cell r="B127" t="str">
            <v xml:space="preserve">      2. Ampliación y mejoramiento de la protección y la seguridad social </v>
          </cell>
        </row>
        <row r="128">
          <cell r="B128" t="str">
            <v xml:space="preserve">           a. Fortalecer el aseguramiento</v>
          </cell>
        </row>
        <row r="129">
          <cell r="B129" t="str">
            <v xml:space="preserve">           b. Garantizar sontenibilidad financiera del SGSSS</v>
          </cell>
        </row>
        <row r="130">
          <cell r="B130" t="str">
            <v xml:space="preserve">           c. Mejorar el acceso y la prestación de servicios de salud en el SGSSS</v>
          </cell>
        </row>
        <row r="131">
          <cell r="B131" t="str">
            <v xml:space="preserve">           d. Acciones prioritarias en salud pública</v>
          </cell>
        </row>
        <row r="132">
          <cell r="B132" t="str">
            <v xml:space="preserve">           e. Protección a la familia, la infancia y la juventud</v>
          </cell>
        </row>
        <row r="133">
          <cell r="B133" t="str">
            <v xml:space="preserve">           f. Programas especiales</v>
          </cell>
        </row>
        <row r="134">
          <cell r="B134" t="str">
            <v xml:space="preserve">           g. Programas de apoyo a la mujer</v>
          </cell>
        </row>
        <row r="135">
          <cell r="B135" t="str">
            <v xml:space="preserve">           h. Articulación de los programas de asistencia y protección social</v>
          </cell>
        </row>
        <row r="136">
          <cell r="B136" t="str">
            <v xml:space="preserve">            z. Otros programas</v>
          </cell>
        </row>
        <row r="137">
          <cell r="B137" t="str">
            <v xml:space="preserve">      3. Impulso a la economía solidaria</v>
          </cell>
        </row>
        <row r="138">
          <cell r="B138" t="str">
            <v xml:space="preserve">           a. Marco institucional y reglas de juego claras</v>
          </cell>
        </row>
        <row r="139">
          <cell r="B139" t="str">
            <v xml:space="preserve">           b. Promoción del desarrollo socioeconómico de las organizaciones de la economía solidaria</v>
          </cell>
        </row>
        <row r="140">
          <cell r="B140" t="str">
            <v xml:space="preserve">           c. Estímulo a la creación de nuevas organizaciones de economía solidaria</v>
          </cell>
        </row>
        <row r="141">
          <cell r="B141" t="str">
            <v xml:space="preserve">            z. Otros programas</v>
          </cell>
        </row>
        <row r="142">
          <cell r="B142" t="str">
            <v xml:space="preserve">      4. Manejo social del campo</v>
          </cell>
        </row>
        <row r="143">
          <cell r="B143" t="str">
            <v xml:space="preserve">           a. Acceso a infraestructura rural y vivienda</v>
          </cell>
        </row>
        <row r="144">
          <cell r="B144" t="str">
            <v xml:space="preserve">           b. Seguridad Alimentaria</v>
          </cell>
        </row>
        <row r="145">
          <cell r="B145" t="str">
            <v xml:space="preserve">           c. Alianzas productivas</v>
          </cell>
        </row>
        <row r="146">
          <cell r="B146" t="str">
            <v xml:space="preserve">           d. Desarrollo científico y tecnológico para el campo</v>
          </cell>
        </row>
        <row r="147">
          <cell r="B147" t="str">
            <v xml:space="preserve">           e. Acceso a factores productivos y financieros</v>
          </cell>
        </row>
        <row r="148">
          <cell r="B148" t="str">
            <v xml:space="preserve">            z. Otros programas</v>
          </cell>
        </row>
        <row r="149">
          <cell r="B149" t="str">
            <v xml:space="preserve">       5. Capitalismo social en servicios públicos</v>
          </cell>
        </row>
        <row r="150">
          <cell r="B150" t="str">
            <v xml:space="preserve">           a. Esquemas asociativos y Mipymes para la prestación de servicios locales</v>
          </cell>
        </row>
        <row r="151">
          <cell r="B151" t="str">
            <v xml:space="preserve">           b. Promoción de la participación ciudadana</v>
          </cell>
        </row>
        <row r="152">
          <cell r="B152" t="str">
            <v xml:space="preserve">            z. Otros programas</v>
          </cell>
        </row>
        <row r="153">
          <cell r="B153" t="str">
            <v xml:space="preserve">      6. Desarrollo de las micro, pequeñas y medianas empresas (Mipymes)</v>
          </cell>
        </row>
        <row r="154">
          <cell r="B154" t="str">
            <v xml:space="preserve">           a. Acceso al financiamiento</v>
          </cell>
        </row>
        <row r="155">
          <cell r="B155" t="str">
            <v xml:space="preserve">           b. Instrumentos de apoyo no financieros</v>
          </cell>
        </row>
        <row r="156">
          <cell r="B156" t="str">
            <v xml:space="preserve">            z. Otros programas</v>
          </cell>
        </row>
        <row r="157">
          <cell r="B157" t="str">
            <v xml:space="preserve">      7. Calidad de vida urbana</v>
          </cell>
        </row>
        <row r="158">
          <cell r="B158" t="str">
            <v xml:space="preserve">           a. Política habitacional</v>
          </cell>
        </row>
        <row r="159">
          <cell r="B159" t="str">
            <v xml:space="preserve">           b. Información para la gestión urbana</v>
          </cell>
        </row>
        <row r="160">
          <cell r="B160" t="str">
            <v xml:space="preserve">           c. Ordenamiento territorial y evaluación ambiental estratégica</v>
          </cell>
        </row>
        <row r="161">
          <cell r="B161" t="str">
            <v xml:space="preserve">           d. Asentamiento humano y entorno urbano</v>
          </cell>
        </row>
        <row r="162">
          <cell r="B162" t="str">
            <v xml:space="preserve">           e.  Estímulo a la innovación y al desarrollo tecnológico</v>
          </cell>
        </row>
        <row r="163">
          <cell r="B163" t="str">
            <v xml:space="preserve">           f.  Atención a población desplazada por la violencia a causa del conflicto interno</v>
          </cell>
        </row>
        <row r="164">
          <cell r="B164" t="str">
            <v xml:space="preserve">            z. Otros programas</v>
          </cell>
        </row>
        <row r="165">
          <cell r="B165" t="str">
            <v xml:space="preserve">      8. Prevención y mitigación de riesgos naturales</v>
          </cell>
        </row>
        <row r="166">
          <cell r="B166" t="str">
            <v xml:space="preserve">           a. Profundización del conocimiento en riesgos naturales y su divulgación</v>
          </cell>
        </row>
        <row r="167">
          <cell r="B167" t="str">
            <v xml:space="preserve">           b. Inclusión de la prevención y mitigación de riesgos en la planificación y la inversión territorial y sectorial</v>
          </cell>
        </row>
        <row r="168">
          <cell r="B168" t="str">
            <v xml:space="preserve">           c. Reducción de la vulnerabilidad financiera del Gobierno ante desastres</v>
          </cell>
        </row>
        <row r="169">
          <cell r="B169" t="str">
            <v xml:space="preserve">            z. Otros programas</v>
          </cell>
        </row>
        <row r="170">
          <cell r="B170" t="str">
            <v xml:space="preserve">      9. Fortalecimiento de grupos étnicos</v>
          </cell>
        </row>
        <row r="171">
          <cell r="B171" t="str">
            <v xml:space="preserve">           a. Indígenas</v>
          </cell>
        </row>
        <row r="172">
          <cell r="B172" t="str">
            <v xml:space="preserve">           b. Afrocolombianos</v>
          </cell>
        </row>
        <row r="173">
          <cell r="B173" t="str">
            <v xml:space="preserve">           c. Raizales de San Andrés, Providencia y Santa Catalina</v>
          </cell>
        </row>
        <row r="174">
          <cell r="B174" t="str">
            <v xml:space="preserve">           d.  Room (Gitano)</v>
          </cell>
        </row>
        <row r="175">
          <cell r="B175" t="str">
            <v xml:space="preserve">            z. Otros programas</v>
          </cell>
        </row>
        <row r="176">
          <cell r="B176" t="str">
            <v xml:space="preserve">      10. Mujeres constructoras de paz y desarrollo</v>
          </cell>
        </row>
        <row r="177">
          <cell r="B177" t="str">
            <v xml:space="preserve">      99. Otros Construir equidad social </v>
          </cell>
        </row>
        <row r="178">
          <cell r="B178" t="str">
            <v xml:space="preserve">           z. Programas varios</v>
          </cell>
        </row>
        <row r="179">
          <cell r="B179" t="str">
            <v xml:space="preserve">      11. Apoyo, promoción y fomento al deporte, la recreación física y la educación física.</v>
          </cell>
        </row>
        <row r="180">
          <cell r="B180" t="str">
            <v xml:space="preserve">           z. Programas varios</v>
          </cell>
        </row>
        <row r="181">
          <cell r="B181" t="str">
            <v xml:space="preserve">      90.  Fortalecimiento institucional</v>
          </cell>
        </row>
        <row r="182">
          <cell r="B182" t="str">
            <v xml:space="preserve">           a. Adecuación de infraestructura</v>
          </cell>
        </row>
        <row r="183">
          <cell r="B183" t="str">
            <v xml:space="preserve">           b. Capacitación y asistencia técnica</v>
          </cell>
        </row>
        <row r="184">
          <cell r="B184" t="str">
            <v xml:space="preserve">           c. Sistemas de información</v>
          </cell>
        </row>
        <row r="185">
          <cell r="B185" t="str">
            <v xml:space="preserve">           d. Otros</v>
          </cell>
        </row>
        <row r="186">
          <cell r="B186" t="str">
            <v>IV.   La Renovación de la Administración Pública</v>
          </cell>
        </row>
        <row r="187">
          <cell r="B187" t="str">
            <v xml:space="preserve">      1. Fortalecimiento de la participación ciudadana</v>
          </cell>
        </row>
        <row r="188">
          <cell r="B188" t="str">
            <v xml:space="preserve">           z. Programas varios</v>
          </cell>
        </row>
        <row r="189">
          <cell r="B189" t="str">
            <v xml:space="preserve">      2. Una nueva cultura de gestión de lo público</v>
          </cell>
        </row>
        <row r="190">
          <cell r="B190" t="str">
            <v xml:space="preserve">           z. Programas varios</v>
          </cell>
        </row>
        <row r="191">
          <cell r="B191" t="str">
            <v xml:space="preserve">      3. Avance en la descentralización y el desarrollo  territorial</v>
          </cell>
        </row>
        <row r="192">
          <cell r="B192" t="str">
            <v xml:space="preserve">           z. Programas varios</v>
          </cell>
        </row>
        <row r="193">
          <cell r="B193" t="str">
            <v xml:space="preserve">      90.  Fortalecimiento institucional</v>
          </cell>
        </row>
        <row r="194">
          <cell r="B194" t="str">
            <v xml:space="preserve">           a. Adecuación de infraestructura</v>
          </cell>
        </row>
        <row r="195">
          <cell r="B195" t="str">
            <v xml:space="preserve">           b. Capacitación y asistencia técnica</v>
          </cell>
        </row>
        <row r="196">
          <cell r="B196" t="str">
            <v xml:space="preserve">           c. Sistemas de información</v>
          </cell>
        </row>
        <row r="197">
          <cell r="B197" t="str">
            <v xml:space="preserve">           d. Otros</v>
          </cell>
        </row>
        <row r="198">
          <cell r="B198" t="str">
            <v>99. Otras estrategias renovacion</v>
          </cell>
        </row>
        <row r="199">
          <cell r="B199" t="str">
            <v>V.   Entorno macroeconómico</v>
          </cell>
        </row>
        <row r="200">
          <cell r="B200" t="str">
            <v>1. Crecimiento económico 2002-2006</v>
          </cell>
        </row>
        <row r="201">
          <cell r="B201" t="str">
            <v xml:space="preserve">           z. Programas varios</v>
          </cell>
        </row>
        <row r="202">
          <cell r="B202" t="str">
            <v>2. Proyecciones del PIB por ramas de actividad económica 2002-2006</v>
          </cell>
        </row>
        <row r="203">
          <cell r="B203" t="str">
            <v xml:space="preserve">           z. Programas varios</v>
          </cell>
        </row>
        <row r="204">
          <cell r="B204" t="str">
            <v>3. Proyecciones de demanda 2002-2006</v>
          </cell>
        </row>
        <row r="205">
          <cell r="B205" t="str">
            <v xml:space="preserve">           z. Programas varios</v>
          </cell>
        </row>
        <row r="206">
          <cell r="B206" t="str">
            <v>4. Proyecciones de la Cuenta Corriente 2002-2006</v>
          </cell>
        </row>
        <row r="207">
          <cell r="B207" t="str">
            <v xml:space="preserve">           z. Programas varios</v>
          </cell>
        </row>
        <row r="208">
          <cell r="B208" t="str">
            <v>5. Proyecciones fiscales y sostenibilidad de la deuda</v>
          </cell>
        </row>
        <row r="209">
          <cell r="B209" t="str">
            <v xml:space="preserve">           z. Programas varios</v>
          </cell>
        </row>
        <row r="210">
          <cell r="B210" t="str">
            <v>6. Proyecciones de ahorro e inversión</v>
          </cell>
        </row>
        <row r="211">
          <cell r="B211" t="str">
            <v xml:space="preserve">           z. Programas varios</v>
          </cell>
        </row>
        <row r="212">
          <cell r="B212" t="str">
            <v>XC. Otros objetivos</v>
          </cell>
        </row>
        <row r="213">
          <cell r="B213" t="str">
            <v xml:space="preserve">         99. Otras estrategias</v>
          </cell>
        </row>
        <row r="214">
          <cell r="B214" t="str">
            <v xml:space="preserve">               z. Otros programas/políticas</v>
          </cell>
        </row>
      </sheetData>
      <sheetData sheetId="19"/>
      <sheetData sheetId="20">
        <row r="2">
          <cell r="B2" t="str">
            <v>INTERSUBSECTORIAL  DEFENSA Y SEGURIDAD</v>
          </cell>
        </row>
        <row r="3">
          <cell r="B3" t="str">
            <v>Defensa y Seguridad Interna</v>
          </cell>
        </row>
        <row r="4">
          <cell r="B4" t="str">
            <v>Defensa y Seguridad Externa</v>
          </cell>
        </row>
        <row r="5">
          <cell r="B5" t="str">
            <v>Defensa Civil</v>
          </cell>
        </row>
        <row r="6">
          <cell r="B6" t="str">
            <v>INTERSUBSECTORIAL INDUSTRIA Y COMERCIO</v>
          </cell>
        </row>
        <row r="7">
          <cell r="B7" t="str">
            <v>Microempresa e Industria artesanal</v>
          </cell>
        </row>
        <row r="8">
          <cell r="B8" t="str">
            <v>Pequeña y mediana industria</v>
          </cell>
        </row>
        <row r="9">
          <cell r="B9" t="str">
            <v>Gran Industria</v>
          </cell>
        </row>
        <row r="10">
          <cell r="B10" t="str">
            <v>Comercio Interno</v>
          </cell>
        </row>
        <row r="11">
          <cell r="B11" t="str">
            <v>Comercio Externo</v>
          </cell>
        </row>
        <row r="12">
          <cell r="B12" t="str">
            <v>Turismo</v>
          </cell>
        </row>
        <row r="13">
          <cell r="B13" t="str">
            <v>Mineria</v>
          </cell>
        </row>
        <row r="14">
          <cell r="B14" t="str">
            <v>INTERSUBSECTORIAL SALUD</v>
          </cell>
        </row>
        <row r="15">
          <cell r="B15" t="str">
            <v>Prevención en Salud</v>
          </cell>
        </row>
        <row r="16">
          <cell r="B16" t="str">
            <v>Servicios Generales de Salud</v>
          </cell>
        </row>
        <row r="17">
          <cell r="B17" t="str">
            <v>Servicios Especializados de Salud</v>
          </cell>
        </row>
        <row r="18">
          <cell r="B18" t="str">
            <v>Servicios Integrales de Salud</v>
          </cell>
        </row>
        <row r="19">
          <cell r="B19" t="str">
            <v>INTERSUBSECTORIAL COMUNICACIONES</v>
          </cell>
        </row>
        <row r="20">
          <cell r="B20" t="str">
            <v>Correo</v>
          </cell>
        </row>
        <row r="21">
          <cell r="B21" t="str">
            <v>Telefonia</v>
          </cell>
        </row>
        <row r="22">
          <cell r="B22" t="str">
            <v>Telegrama y Telex</v>
          </cell>
        </row>
        <row r="23">
          <cell r="B23" t="str">
            <v>Radio</v>
          </cell>
        </row>
        <row r="24">
          <cell r="B24" t="str">
            <v>Television</v>
          </cell>
        </row>
        <row r="25">
          <cell r="B25" t="str">
            <v>Servicios de Valor Agregado en Comunicaciones</v>
          </cell>
        </row>
        <row r="26">
          <cell r="B26" t="str">
            <v>INTERSUBSECTORIAL ENERGIA</v>
          </cell>
        </row>
        <row r="27">
          <cell r="B27" t="str">
            <v>Generación Eléctrica</v>
          </cell>
        </row>
        <row r="28">
          <cell r="B28" t="str">
            <v>Transmisión Eléctrica</v>
          </cell>
        </row>
        <row r="29">
          <cell r="B29" t="str">
            <v>Subtransmisión Eléctrica</v>
          </cell>
        </row>
        <row r="30">
          <cell r="B30" t="str">
            <v>Distribución Eléctrica</v>
          </cell>
        </row>
        <row r="31">
          <cell r="B31" t="str">
            <v>Generación de Energía no Convencional</v>
          </cell>
        </row>
        <row r="32">
          <cell r="B32" t="str">
            <v>Recursos Naturales Energéticos no Renovables</v>
          </cell>
        </row>
        <row r="33">
          <cell r="B33" t="str">
            <v>INTERSUBSECTORIAL TRANSPORTE</v>
          </cell>
        </row>
        <row r="34">
          <cell r="B34" t="str">
            <v>Red Troncal Nacional</v>
          </cell>
        </row>
        <row r="35">
          <cell r="B35" t="str">
            <v>Red Secundaria</v>
          </cell>
        </row>
        <row r="36">
          <cell r="B36" t="str">
            <v>Caminos Vecinales</v>
          </cell>
        </row>
        <row r="37">
          <cell r="B37" t="str">
            <v>Red Urbana</v>
          </cell>
        </row>
        <row r="38">
          <cell r="B38" t="str">
            <v>Transporte Férreo</v>
          </cell>
        </row>
        <row r="39">
          <cell r="B39" t="str">
            <v>Transporte Fluvial</v>
          </cell>
        </row>
        <row r="40">
          <cell r="B40" t="str">
            <v>Transporte Marítimo</v>
          </cell>
        </row>
        <row r="41">
          <cell r="B41" t="str">
            <v>Transporte Aéreo</v>
          </cell>
        </row>
        <row r="42">
          <cell r="B42" t="str">
            <v>INTERSUBSECTORIAL EDUCACION</v>
          </cell>
        </row>
        <row r="43">
          <cell r="B43" t="str">
            <v>Educación Preescolar</v>
          </cell>
        </row>
        <row r="44">
          <cell r="B44" t="str">
            <v>Educación Primaria</v>
          </cell>
        </row>
        <row r="45">
          <cell r="B45" t="str">
            <v>Educación Secundaria</v>
          </cell>
        </row>
        <row r="46">
          <cell r="B46" t="str">
            <v>Capacitación Técnica no Profesional</v>
          </cell>
        </row>
        <row r="47">
          <cell r="B47" t="str">
            <v>Educación Superior</v>
          </cell>
        </row>
        <row r="48">
          <cell r="B48" t="str">
            <v>Educación de Adultos</v>
          </cell>
        </row>
        <row r="49">
          <cell r="B49" t="str">
            <v>Educación Especial</v>
          </cell>
        </row>
        <row r="50">
          <cell r="B50" t="str">
            <v>Recreación, Educación Física y Deporte</v>
          </cell>
        </row>
        <row r="51">
          <cell r="B51" t="str">
            <v>INTERSUBSECTORIAL JUSTICIA</v>
          </cell>
        </row>
        <row r="52">
          <cell r="B52" t="str">
            <v>Rehabilitación de Menores</v>
          </cell>
        </row>
        <row r="53">
          <cell r="B53" t="str">
            <v>Sistema Penitenciario y Carcelario</v>
          </cell>
        </row>
        <row r="54">
          <cell r="B54" t="str">
            <v>Administración de Justicia</v>
          </cell>
        </row>
        <row r="55">
          <cell r="B55" t="str">
            <v>Prevención de la Delincuencia</v>
          </cell>
        </row>
        <row r="56">
          <cell r="B56" t="str">
            <v>Intersubsectorial Medio Ambiente</v>
          </cell>
        </row>
        <row r="57">
          <cell r="B57" t="str">
            <v>Conservación</v>
          </cell>
        </row>
        <row r="58">
          <cell r="B58" t="str">
            <v>Manejo</v>
          </cell>
        </row>
        <row r="59">
          <cell r="B59" t="str">
            <v>Mitigación</v>
          </cell>
        </row>
        <row r="60">
          <cell r="B60" t="str">
            <v>INTERSUBSECTORIAL GOBIERNO</v>
          </cell>
        </row>
        <row r="61">
          <cell r="B61" t="str">
            <v>Atención de Emergencias y Desastres</v>
          </cell>
        </row>
        <row r="62">
          <cell r="B62" t="str">
            <v>Relaciones Exteriores</v>
          </cell>
        </row>
        <row r="63">
          <cell r="B63" t="str">
            <v>INTERSUBSECTORIAL AGROPECUARIO</v>
          </cell>
        </row>
        <row r="64">
          <cell r="B64" t="str">
            <v>Producción y Aprovechamiento Agrícola</v>
          </cell>
        </row>
        <row r="65">
          <cell r="B65" t="str">
            <v>Producción y Aprovechamiento Pecuario</v>
          </cell>
        </row>
        <row r="66">
          <cell r="B66" t="str">
            <v>Producción y Aprovechamiento Forestal</v>
          </cell>
        </row>
        <row r="67">
          <cell r="B67" t="str">
            <v>Pesca y Acuicultura</v>
          </cell>
        </row>
        <row r="68">
          <cell r="B68" t="str">
            <v>Agroindustria</v>
          </cell>
        </row>
        <row r="69">
          <cell r="B69" t="str">
            <v>Comercialización</v>
          </cell>
        </row>
        <row r="70">
          <cell r="B70" t="str">
            <v>Tenencia de la Tierra</v>
          </cell>
        </row>
        <row r="71">
          <cell r="B71" t="str">
            <v>INTERSUBSECTORIAL SANEAMIENTO BASICO</v>
          </cell>
        </row>
        <row r="72">
          <cell r="B72" t="str">
            <v>Acueducto y Alcantarillado</v>
          </cell>
        </row>
        <row r="73">
          <cell r="B73" t="str">
            <v>Manejo y Control de Residuos Sólidos y Líquidos</v>
          </cell>
        </row>
        <row r="74">
          <cell r="B74" t="str">
            <v>INTERSUBSECTORIAL TRABAJO Y SEGURIDAD SOCIAL</v>
          </cell>
        </row>
        <row r="75">
          <cell r="B75" t="str">
            <v>Reglamentación de Trabajo</v>
          </cell>
        </row>
        <row r="76">
          <cell r="B76" t="str">
            <v>Bienestar Social a Trabajadores</v>
          </cell>
        </row>
        <row r="77">
          <cell r="B77" t="str">
            <v>Seguridad Ocupacional</v>
          </cell>
        </row>
        <row r="78">
          <cell r="B78" t="str">
            <v>INTERSUBSECTORIAL VIVIENDA</v>
          </cell>
        </row>
        <row r="79">
          <cell r="B79" t="str">
            <v>Soluciones de Vivienda Rural</v>
          </cell>
        </row>
        <row r="80">
          <cell r="B80" t="str">
            <v>Soluciones de vivienda Urbana</v>
          </cell>
        </row>
        <row r="81">
          <cell r="B81" t="str">
            <v>INTERSUBSECTORIAL DESARROLLO COMUNITARIO</v>
          </cell>
        </row>
        <row r="82">
          <cell r="B82" t="str">
            <v>Asistencia Directa a la Comunidad</v>
          </cell>
        </row>
        <row r="83">
          <cell r="B83" t="str">
            <v>Participación Comunitaria</v>
          </cell>
        </row>
        <row r="84">
          <cell r="B84" t="str">
            <v>Formas Asociativas y Cooperativas</v>
          </cell>
        </row>
        <row r="85">
          <cell r="B85" t="str">
            <v>INTERSUBSECTORIAL ARTE Y CULTURA</v>
          </cell>
        </row>
        <row r="86">
          <cell r="B86" t="str">
            <v xml:space="preserve">Arte </v>
          </cell>
        </row>
        <row r="87">
          <cell r="B87" t="str">
            <v>Cultura</v>
          </cell>
        </row>
      </sheetData>
      <sheetData sheetId="21"/>
      <sheetData sheetId="22">
        <row r="2">
          <cell r="B2" t="str">
            <v>Internacional</v>
          </cell>
          <cell r="L2" t="str">
            <v>Ministerios</v>
          </cell>
          <cell r="M2" t="str">
            <v>Todos</v>
          </cell>
        </row>
        <row r="3">
          <cell r="B3" t="str">
            <v>Nacional</v>
          </cell>
          <cell r="L3" t="str">
            <v>Departamentos Administrativos</v>
          </cell>
          <cell r="M3" t="str">
            <v>Ministerio de Agrícultura y Desarrollo Rural</v>
          </cell>
        </row>
        <row r="4">
          <cell r="B4" t="str">
            <v>Costa Atlántica</v>
          </cell>
          <cell r="L4" t="str">
            <v>Entidades de Control</v>
          </cell>
          <cell r="M4" t="str">
            <v>Ministerio de Ambiente, Vivienda y Desarrollo Territorial</v>
          </cell>
        </row>
        <row r="5">
          <cell r="B5" t="str">
            <v>Occidente</v>
          </cell>
          <cell r="L5" t="str">
            <v>Departamentos</v>
          </cell>
          <cell r="M5" t="str">
            <v>Ministerio de Comercio, Industria y Turismo</v>
          </cell>
        </row>
        <row r="6">
          <cell r="B6" t="str">
            <v>Centro Oriente</v>
          </cell>
          <cell r="L6" t="str">
            <v>Distritos</v>
          </cell>
          <cell r="M6" t="str">
            <v>Ministerio de Comunicaciones</v>
          </cell>
        </row>
        <row r="7">
          <cell r="B7" t="str">
            <v>Orinoquía</v>
          </cell>
          <cell r="L7" t="str">
            <v>Áreas Metropolitanas</v>
          </cell>
          <cell r="M7" t="str">
            <v>Ministerio de Defensa Nacional</v>
          </cell>
        </row>
        <row r="8">
          <cell r="B8" t="str">
            <v>Amazonía</v>
          </cell>
          <cell r="L8" t="str">
            <v>Municipios</v>
          </cell>
          <cell r="M8" t="str">
            <v>Ministerio de Educación Nacional</v>
          </cell>
        </row>
        <row r="9">
          <cell r="B9" t="str">
            <v>Bogotá</v>
          </cell>
          <cell r="L9" t="str">
            <v>Entidades Descentralizadas</v>
          </cell>
          <cell r="M9" t="str">
            <v>Ministerio de Hacienda y Crédito Público</v>
          </cell>
        </row>
        <row r="10">
          <cell r="L10" t="str">
            <v>Entidades Internacionales</v>
          </cell>
          <cell r="M10" t="str">
            <v>Ministerio de La Cultura</v>
          </cell>
        </row>
        <row r="11">
          <cell r="L11" t="str">
            <v>Otras</v>
          </cell>
          <cell r="M11" t="str">
            <v>Ministerio de La Protección Social</v>
          </cell>
        </row>
        <row r="12">
          <cell r="M12" t="str">
            <v>Ministerio de Minas y Energía</v>
          </cell>
        </row>
        <row r="13">
          <cell r="M13" t="str">
            <v>Ministerio de Relaciones Exteriores</v>
          </cell>
        </row>
        <row r="14">
          <cell r="M14" t="str">
            <v>Ministerio de Transporte</v>
          </cell>
        </row>
        <row r="15">
          <cell r="M15" t="str">
            <v>Ministerio del Interior y de Justicia</v>
          </cell>
        </row>
        <row r="18">
          <cell r="D18" t="str">
            <v>Boyacá</v>
          </cell>
        </row>
        <row r="19">
          <cell r="D19" t="str">
            <v>Cundinamarca</v>
          </cell>
        </row>
        <row r="20">
          <cell r="D20" t="str">
            <v>Huila</v>
          </cell>
        </row>
        <row r="21">
          <cell r="D21" t="str">
            <v>Norte de Santander</v>
          </cell>
        </row>
        <row r="22">
          <cell r="D22" t="str">
            <v>Santander</v>
          </cell>
        </row>
        <row r="23">
          <cell r="D23" t="str">
            <v>Tolima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ENA DE VALOR"/>
      <sheetName val="Datos"/>
      <sheetName val="Resumen"/>
      <sheetName val="Presupuesto MGA"/>
      <sheetName val="Presupuesto General"/>
      <sheetName val="Cronograma y Flujo de Fondos"/>
      <sheetName val="PMA"/>
      <sheetName val="GERENCIA (2)"/>
      <sheetName val="FIDUCIA"/>
      <sheetName val="Presupuesto viviendas"/>
      <sheetName val="Presupuesto instituciones"/>
      <sheetName val="Análisis AIU"/>
      <sheetName val="Presupuesto Interventoría"/>
      <sheetName val="Capacitación Técnica"/>
      <sheetName val="Factor Prestacional"/>
      <sheetName val="Factor Multiplicador"/>
      <sheetName val="Gastos de Legalización"/>
      <sheetName val="Mano de Obra"/>
    </sheetNames>
    <sheetDataSet>
      <sheetData sheetId="0"/>
      <sheetData sheetId="1"/>
      <sheetData sheetId="2">
        <row r="11">
          <cell r="B11">
            <v>445</v>
          </cell>
        </row>
        <row r="31">
          <cell r="B31">
            <v>10</v>
          </cell>
        </row>
        <row r="43">
          <cell r="B43">
            <v>455</v>
          </cell>
        </row>
        <row r="47">
          <cell r="G47">
            <v>0.5</v>
          </cell>
        </row>
        <row r="48">
          <cell r="G48">
            <v>2</v>
          </cell>
        </row>
        <row r="49">
          <cell r="G49">
            <v>0.5</v>
          </cell>
        </row>
        <row r="50">
          <cell r="G50">
            <v>2.5</v>
          </cell>
        </row>
        <row r="51">
          <cell r="G51">
            <v>0.5</v>
          </cell>
        </row>
        <row r="52">
          <cell r="G52">
            <v>5</v>
          </cell>
        </row>
        <row r="53">
          <cell r="G53">
            <v>1</v>
          </cell>
        </row>
        <row r="57">
          <cell r="G57">
            <v>12</v>
          </cell>
        </row>
      </sheetData>
      <sheetData sheetId="3"/>
      <sheetData sheetId="4">
        <row r="25">
          <cell r="U25">
            <v>9683359777.0490913</v>
          </cell>
        </row>
        <row r="30">
          <cell r="U30">
            <v>12426216064</v>
          </cell>
        </row>
        <row r="39">
          <cell r="U39">
            <v>15064852840</v>
          </cell>
        </row>
      </sheetData>
      <sheetData sheetId="5"/>
      <sheetData sheetId="6"/>
      <sheetData sheetId="7"/>
      <sheetData sheetId="8"/>
      <sheetData sheetId="9"/>
      <sheetData sheetId="10"/>
      <sheetData sheetId="11">
        <row r="71">
          <cell r="F71">
            <v>0.22325460893720755</v>
          </cell>
        </row>
        <row r="72">
          <cell r="F72">
            <v>0.01</v>
          </cell>
        </row>
        <row r="73">
          <cell r="F73">
            <v>0.05</v>
          </cell>
        </row>
      </sheetData>
      <sheetData sheetId="12">
        <row r="44">
          <cell r="F44">
            <v>7.8242416416067884E-2</v>
          </cell>
        </row>
      </sheetData>
      <sheetData sheetId="13">
        <row r="28">
          <cell r="H28">
            <v>5.753774731725122E-4</v>
          </cell>
        </row>
      </sheetData>
      <sheetData sheetId="14">
        <row r="31">
          <cell r="L31">
            <v>1.6000333333333332</v>
          </cell>
          <cell r="Z31">
            <v>1.5600333333333332</v>
          </cell>
        </row>
      </sheetData>
      <sheetData sheetId="15">
        <row r="41">
          <cell r="L41">
            <v>1.8930813333333334</v>
          </cell>
          <cell r="Z41">
            <v>1.8466813333333332</v>
          </cell>
        </row>
        <row r="86">
          <cell r="L86">
            <v>1.19712</v>
          </cell>
        </row>
      </sheetData>
      <sheetData sheetId="16"/>
      <sheetData sheetId="17">
        <row r="1">
          <cell r="B1">
            <v>1160000</v>
          </cell>
        </row>
        <row r="2">
          <cell r="B2">
            <v>140606</v>
          </cell>
        </row>
        <row r="96">
          <cell r="B96">
            <v>24.583333333333332</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ENA DE VALOR"/>
      <sheetName val="Datos"/>
      <sheetName val="Resumen"/>
      <sheetName val="Presupuesto MGA"/>
      <sheetName val="Cronograma y Flujo de Fondos"/>
      <sheetName val="PMA"/>
      <sheetName val="GERENCIA (2)"/>
      <sheetName val="FIDUCIA"/>
      <sheetName val="Presupuesto viviendas"/>
      <sheetName val="Presupuesto instituciones"/>
      <sheetName val="Presupuesto Interventoría"/>
      <sheetName val="Capacitación Técnica"/>
      <sheetName val="Presupuesto General"/>
      <sheetName val="Análisis AIU"/>
      <sheetName val="Factor Prestacional"/>
      <sheetName val="Factor Multiplicador"/>
      <sheetName val="Gastos de Legalización"/>
      <sheetName val="Mano de Obra"/>
      <sheetName val="6. PPTO Consolidado TAMARA V4"/>
      <sheetName val="GESTION SOCIAL"/>
    </sheetNames>
    <sheetDataSet>
      <sheetData sheetId="0"/>
      <sheetData sheetId="1">
        <row r="2">
          <cell r="E2" t="str">
            <v>INSTALACIÓN DE SOLUCIONES INDIVIDUALES FOTOVOLTAICAS PARA LA GENERACIÓN DE ENERGÍA ELÉCTRICA EN ZONA RURAL DISPERSA DEL MUNICIPIO DE TAMARA, EN EL DEPARTAMENTO DE CASANARE.</v>
          </cell>
        </row>
      </sheetData>
      <sheetData sheetId="2">
        <row r="11">
          <cell r="B11">
            <v>445</v>
          </cell>
        </row>
        <row r="31">
          <cell r="B31">
            <v>10</v>
          </cell>
        </row>
        <row r="43">
          <cell r="B43">
            <v>454</v>
          </cell>
        </row>
        <row r="47">
          <cell r="G47">
            <v>0.5</v>
          </cell>
        </row>
        <row r="48">
          <cell r="G48">
            <v>2</v>
          </cell>
        </row>
        <row r="49">
          <cell r="G49">
            <v>0.5</v>
          </cell>
        </row>
        <row r="50">
          <cell r="G50">
            <v>2.5</v>
          </cell>
        </row>
        <row r="51">
          <cell r="G51">
            <v>0.5</v>
          </cell>
        </row>
        <row r="52">
          <cell r="G52">
            <v>5</v>
          </cell>
        </row>
        <row r="53">
          <cell r="G53">
            <v>1</v>
          </cell>
        </row>
        <row r="57">
          <cell r="G57">
            <v>12</v>
          </cell>
        </row>
      </sheetData>
      <sheetData sheetId="3"/>
      <sheetData sheetId="4"/>
      <sheetData sheetId="5"/>
      <sheetData sheetId="6"/>
      <sheetData sheetId="7"/>
      <sheetData sheetId="8"/>
      <sheetData sheetId="9"/>
      <sheetData sheetId="10">
        <row r="44">
          <cell r="F44">
            <v>7.8696666493857967E-2</v>
          </cell>
        </row>
      </sheetData>
      <sheetData sheetId="11">
        <row r="28">
          <cell r="H28">
            <v>5.7871792805516079E-4</v>
          </cell>
        </row>
      </sheetData>
      <sheetData sheetId="12">
        <row r="25">
          <cell r="U25">
            <v>9620983780</v>
          </cell>
        </row>
        <row r="30">
          <cell r="U30">
            <v>12354489905</v>
          </cell>
        </row>
        <row r="39">
          <cell r="U39">
            <v>14985236804</v>
          </cell>
        </row>
      </sheetData>
      <sheetData sheetId="13">
        <row r="71">
          <cell r="F71">
            <v>0.22411919065605856</v>
          </cell>
        </row>
        <row r="72">
          <cell r="F72">
            <v>0.01</v>
          </cell>
        </row>
        <row r="73">
          <cell r="F73">
            <v>0.05</v>
          </cell>
        </row>
      </sheetData>
      <sheetData sheetId="14">
        <row r="31">
          <cell r="L31">
            <v>1.6000333333333332</v>
          </cell>
          <cell r="Z31">
            <v>1.5600333333333332</v>
          </cell>
        </row>
      </sheetData>
      <sheetData sheetId="15">
        <row r="41">
          <cell r="L41">
            <v>1.8930813333333334</v>
          </cell>
          <cell r="Z41">
            <v>1.8466813333333332</v>
          </cell>
        </row>
        <row r="86">
          <cell r="L86">
            <v>1.19712</v>
          </cell>
        </row>
      </sheetData>
      <sheetData sheetId="16"/>
      <sheetData sheetId="17">
        <row r="1">
          <cell r="B1">
            <v>1160000</v>
          </cell>
        </row>
        <row r="2">
          <cell r="B2">
            <v>140606</v>
          </cell>
        </row>
        <row r="90">
          <cell r="B90">
            <v>24.583333333333332</v>
          </cell>
        </row>
      </sheetData>
      <sheetData sheetId="18" refreshError="1"/>
      <sheetData sheetId="1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no de Obra"/>
      <sheetName val="CADENA VALOR"/>
      <sheetName val="GESTION SOCIAL"/>
      <sheetName val="PMA"/>
      <sheetName val="GERENCIA (2)"/>
      <sheetName val="FIDUCIA"/>
      <sheetName val="MATERIALES"/>
      <sheetName val="PRESUPUESTO"/>
      <sheetName val="A.P.U."/>
      <sheetName val="FLUJO DE FONDOS"/>
      <sheetName val="AIU Proyecto"/>
      <sheetName val="Nomina"/>
      <sheetName val="Presup Interventoría"/>
      <sheetName val="Apoyo a la Supervisión"/>
      <sheetName val="Gestión Social"/>
      <sheetName val="Rendimiento Actividades"/>
      <sheetName val="Esp. Tec."/>
      <sheetName val="PRESUPUESTO MGA"/>
    </sheetNames>
    <sheetDataSet>
      <sheetData sheetId="0" refreshError="1"/>
      <sheetData sheetId="1" refreshError="1"/>
      <sheetData sheetId="2" refreshError="1"/>
      <sheetData sheetId="3" refreshError="1"/>
      <sheetData sheetId="4">
        <row r="5">
          <cell r="F5">
            <v>5019826</v>
          </cell>
        </row>
      </sheetData>
      <sheetData sheetId="5" refreshError="1"/>
      <sheetData sheetId="6" refreshError="1"/>
      <sheetData sheetId="7">
        <row r="41">
          <cell r="K41">
            <v>13111727157</v>
          </cell>
        </row>
      </sheetData>
      <sheetData sheetId="8" refreshError="1"/>
      <sheetData sheetId="9">
        <row r="43">
          <cell r="E43">
            <v>360</v>
          </cell>
        </row>
      </sheetData>
      <sheetData sheetId="10" refreshError="1"/>
      <sheetData sheetId="11">
        <row r="3">
          <cell r="X3">
            <v>30000</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dice"/>
      <sheetName val="PR-01"/>
      <sheetName val="PR-02"/>
      <sheetName val="PR-03"/>
      <sheetName val="PR-04"/>
      <sheetName val="Control"/>
      <sheetName val="Indicadores de Ciencia"/>
      <sheetName val="Indicadores de Empleo"/>
      <sheetName val="Indicadores de Eficiencia"/>
      <sheetName val="Unidades"/>
      <sheetName val="Indicadores de Producto"/>
      <sheetName val="Indicadores de Impacto"/>
      <sheetName val="Indicadores Gestión"/>
      <sheetName val="Listado"/>
    </sheetNames>
    <sheetDataSet>
      <sheetData sheetId="0"/>
      <sheetData sheetId="1"/>
      <sheetData sheetId="2"/>
      <sheetData sheetId="3"/>
      <sheetData sheetId="4">
        <row r="1">
          <cell r="T1" t="str">
            <v>Obligatorio</v>
          </cell>
        </row>
        <row r="2">
          <cell r="T2" t="str">
            <v>Opcional</v>
          </cell>
        </row>
      </sheetData>
      <sheetData sheetId="5"/>
      <sheetData sheetId="6">
        <row r="2">
          <cell r="B2" t="str">
            <v>Investigación básica</v>
          </cell>
        </row>
        <row r="3">
          <cell r="B3" t="str">
            <v>Investigación aplicada</v>
          </cell>
        </row>
        <row r="4">
          <cell r="B4" t="str">
            <v>Desarrollo experimental</v>
          </cell>
        </row>
        <row r="5">
          <cell r="B5" t="str">
            <v>Formación de doctorado</v>
          </cell>
        </row>
        <row r="6">
          <cell r="B6" t="str">
            <v>Formación de maestría</v>
          </cell>
        </row>
        <row r="7">
          <cell r="B7" t="str">
            <v>Formación de especialización</v>
          </cell>
        </row>
        <row r="8">
          <cell r="B8" t="str">
            <v>Formación permanente y organizada de científicos e ingenieros</v>
          </cell>
        </row>
        <row r="9">
          <cell r="B9" t="str">
            <v>Formación tecnológica y técnica</v>
          </cell>
        </row>
        <row r="10">
          <cell r="B10" t="str">
            <v>Actividades de ciencia y tecnología en bibliotecas</v>
          </cell>
        </row>
        <row r="11">
          <cell r="B11" t="str">
            <v>Actividades de ciencia y tecnología en museos</v>
          </cell>
        </row>
        <row r="12">
          <cell r="B12" t="str">
            <v>Publicaciones de ciencia y tecnología</v>
          </cell>
        </row>
        <row r="13">
          <cell r="B13" t="str">
            <v>Recolección sistemática de datos sobre fenómenos, parámetros y recursos naturales</v>
          </cell>
        </row>
        <row r="14">
          <cell r="B14" t="str">
            <v>Prospección, localización y determinación de recursos naturales (petroleros, mineros, hidrológicos, etc)</v>
          </cell>
        </row>
        <row r="15">
          <cell r="B15" t="str">
            <v>Recolección sistemática de datos sobre fenómenos sociales, económicos y humanos</v>
          </cell>
        </row>
        <row r="16">
          <cell r="B16" t="str">
            <v>Ensayos, normalización, metrología y control de calidad</v>
          </cell>
        </row>
        <row r="17">
          <cell r="B17" t="str">
            <v>Servicios de asesoría, consultoría y asistencia técnica</v>
          </cell>
        </row>
        <row r="18">
          <cell r="B18" t="str">
            <v>Actividades de registro, estudio y otorgamiento de patentes y licencias a cargo de organismos públicos</v>
          </cell>
        </row>
        <row r="19">
          <cell r="B19" t="str">
            <v>Desarrollo o adquisición de sistemas de información, software o tecnologías de comunicación</v>
          </cell>
        </row>
        <row r="20">
          <cell r="B20" t="str">
            <v>Innovación de productos</v>
          </cell>
        </row>
        <row r="21">
          <cell r="B21" t="str">
            <v>Innovación de procesos</v>
          </cell>
        </row>
        <row r="22">
          <cell r="B22" t="str">
            <v>Innovación organizacional.</v>
          </cell>
        </row>
        <row r="23">
          <cell r="B23" t="str">
            <v>Innovación en comercialización</v>
          </cell>
        </row>
        <row r="24">
          <cell r="B24" t="str">
            <v>Diseño de maquinaria nueva, ingeniería industrial y puesta en marcha de producción</v>
          </cell>
        </row>
        <row r="25">
          <cell r="B25" t="str">
            <v>Adquisición de maquinaria y equipos de desempeño tecnológico (incluso software integrado)</v>
          </cell>
        </row>
        <row r="26">
          <cell r="B26" t="str">
            <v>Adquisición de tecnología externa en forma de patentes, inventos no patentados, licencias, divulgaciones del know how, diseños, marcas de fabrica, patrones y servicios de computación</v>
          </cell>
        </row>
        <row r="27">
          <cell r="B27" t="str">
            <v>El proyecto no realizará ninguna actividad de ciencia y tecnología o innovación</v>
          </cell>
        </row>
      </sheetData>
      <sheetData sheetId="7">
        <row r="2">
          <cell r="B2" t="str">
            <v>Plazas laborales directas</v>
          </cell>
        </row>
        <row r="3">
          <cell r="B3" t="str">
            <v>Plazas laborales indirectas</v>
          </cell>
        </row>
        <row r="4">
          <cell r="B4" t="str">
            <v>Plazas laborales formales</v>
          </cell>
        </row>
        <row r="5">
          <cell r="B5" t="str">
            <v>Plazas laborales no formales</v>
          </cell>
        </row>
        <row r="6">
          <cell r="B6" t="str">
            <v>Plazas laborales de mano de obra calificada</v>
          </cell>
        </row>
        <row r="7">
          <cell r="B7" t="str">
            <v>Plazas laborales de mano de obra no calificada</v>
          </cell>
        </row>
        <row r="8">
          <cell r="B8" t="str">
            <v>Plazas laborales de mano de obra nacional</v>
          </cell>
        </row>
        <row r="9">
          <cell r="B9" t="str">
            <v>Plazas laborales de mano de obra extranjera</v>
          </cell>
        </row>
        <row r="10">
          <cell r="B10" t="str">
            <v>Generación de poder adquisitivo</v>
          </cell>
        </row>
        <row r="11">
          <cell r="B11" t="str">
            <v>Variación del costo de generación plaza de empleo</v>
          </cell>
        </row>
        <row r="12">
          <cell r="B12" t="str">
            <v>Variación en la generación de poder adquisitivo</v>
          </cell>
        </row>
        <row r="14">
          <cell r="B14" t="str">
            <v>Impacto laboral del sector</v>
          </cell>
        </row>
        <row r="15">
          <cell r="B15" t="str">
            <v>Gestión del impacto laboral del sector</v>
          </cell>
        </row>
      </sheetData>
      <sheetData sheetId="8"/>
      <sheetData sheetId="9">
        <row r="1">
          <cell r="A1" t="str">
            <v>ampere</v>
          </cell>
        </row>
        <row r="2">
          <cell r="A2" t="str">
            <v>ampere sobre metro</v>
          </cell>
        </row>
        <row r="3">
          <cell r="A3" t="str">
            <v>bytes sobre segundo</v>
          </cell>
        </row>
        <row r="4">
          <cell r="A4" t="str">
            <v>candela</v>
          </cell>
        </row>
        <row r="5">
          <cell r="A5" t="str">
            <v>candela sobre metro cuadrado</v>
          </cell>
        </row>
        <row r="6">
          <cell r="A6" t="str">
            <v>coulomb</v>
          </cell>
        </row>
        <row r="7">
          <cell r="A7" t="str">
            <v>día</v>
          </cell>
        </row>
        <row r="8">
          <cell r="A8" t="str">
            <v>esterradián</v>
          </cell>
        </row>
        <row r="9">
          <cell r="A9" t="str">
            <v>farad</v>
          </cell>
        </row>
        <row r="10">
          <cell r="A10" t="str">
            <v>grado</v>
          </cell>
        </row>
        <row r="11">
          <cell r="A11" t="str">
            <v>hectárea</v>
          </cell>
        </row>
        <row r="12">
          <cell r="A12" t="str">
            <v>henrio</v>
          </cell>
        </row>
        <row r="13">
          <cell r="A13" t="str">
            <v>hertz</v>
          </cell>
        </row>
        <row r="14">
          <cell r="A14" t="str">
            <v>hora</v>
          </cell>
        </row>
        <row r="15">
          <cell r="A15" t="str">
            <v>Joule</v>
          </cell>
        </row>
        <row r="16">
          <cell r="A16" t="str">
            <v>joule sobre Kelvin</v>
          </cell>
        </row>
        <row r="17">
          <cell r="A17" t="str">
            <v>joule sobre kilogramo Kelvin</v>
          </cell>
        </row>
        <row r="18">
          <cell r="A18" t="str">
            <v>kelvin</v>
          </cell>
        </row>
        <row r="19">
          <cell r="A19" t="str">
            <v>kilogramo</v>
          </cell>
        </row>
        <row r="20">
          <cell r="A20" t="str">
            <v>kilogramo entre metro cúbico</v>
          </cell>
        </row>
        <row r="21">
          <cell r="A21" t="str">
            <v>Kilometro</v>
          </cell>
        </row>
        <row r="22">
          <cell r="A22" t="str">
            <v>Kilometro sobre hora</v>
          </cell>
        </row>
        <row r="23">
          <cell r="A23" t="str">
            <v>Kilometro Cuadrado</v>
          </cell>
        </row>
        <row r="24">
          <cell r="A24" t="str">
            <v>Kilowatt</v>
          </cell>
        </row>
        <row r="25">
          <cell r="A25" t="str">
            <v>Kilowatthora</v>
          </cell>
        </row>
        <row r="26">
          <cell r="A26" t="str">
            <v>litro</v>
          </cell>
        </row>
        <row r="27">
          <cell r="A27" t="str">
            <v>lumen</v>
          </cell>
        </row>
        <row r="28">
          <cell r="A28" t="str">
            <v>lux</v>
          </cell>
        </row>
        <row r="29">
          <cell r="A29" t="str">
            <v>metro</v>
          </cell>
        </row>
        <row r="30">
          <cell r="A30" t="str">
            <v>metro a la menos uno </v>
          </cell>
        </row>
        <row r="31">
          <cell r="A31" t="str">
            <v>metro cuadrado</v>
          </cell>
        </row>
        <row r="32">
          <cell r="A32" t="str">
            <v>metro cuadrado sobre segundo</v>
          </cell>
        </row>
        <row r="33">
          <cell r="A33" t="str">
            <v>metro cúbico</v>
          </cell>
        </row>
        <row r="34">
          <cell r="A34" t="str">
            <v>metro sobre segundo</v>
          </cell>
        </row>
        <row r="35">
          <cell r="A35" t="str">
            <v>metro sobre segundo al cuadrado</v>
          </cell>
        </row>
        <row r="36">
          <cell r="A36" t="str">
            <v>minuto</v>
          </cell>
        </row>
        <row r="37">
          <cell r="A37" t="str">
            <v>ml</v>
          </cell>
        </row>
        <row r="38">
          <cell r="A38" t="str">
            <v>mol</v>
          </cell>
        </row>
        <row r="39">
          <cell r="A39" t="str">
            <v>Mw</v>
          </cell>
        </row>
        <row r="40">
          <cell r="A40" t="str">
            <v>newton</v>
          </cell>
        </row>
        <row r="41">
          <cell r="A41" t="str">
            <v>newton-segundo sobre metro cuadrado</v>
          </cell>
        </row>
        <row r="42">
          <cell r="A42" t="str">
            <v>número</v>
          </cell>
        </row>
        <row r="43">
          <cell r="A43" t="str">
            <v>ohm</v>
          </cell>
        </row>
        <row r="44">
          <cell r="A44" t="str">
            <v>Pacientes sobre día</v>
          </cell>
        </row>
        <row r="45">
          <cell r="A45" t="str">
            <v>pascal</v>
          </cell>
        </row>
        <row r="46">
          <cell r="A46" t="str">
            <v>radián</v>
          </cell>
        </row>
        <row r="47">
          <cell r="A47" t="str">
            <v>radián sobre segundo al cuadrado</v>
          </cell>
        </row>
        <row r="48">
          <cell r="A48" t="str">
            <v>radián sobre segundo </v>
          </cell>
        </row>
        <row r="49">
          <cell r="A49" t="str">
            <v>segundo</v>
          </cell>
        </row>
        <row r="50">
          <cell r="A50" t="str">
            <v>siemens</v>
          </cell>
        </row>
        <row r="51">
          <cell r="A51" t="str">
            <v>tesla </v>
          </cell>
        </row>
        <row r="52">
          <cell r="A52" t="str">
            <v>tonelada</v>
          </cell>
        </row>
        <row r="53">
          <cell r="A53" t="str">
            <v>volt</v>
          </cell>
        </row>
        <row r="54">
          <cell r="A54" t="str">
            <v>volt sobre metro</v>
          </cell>
        </row>
        <row r="55">
          <cell r="A55" t="str">
            <v>waner</v>
          </cell>
        </row>
        <row r="56">
          <cell r="A56" t="str">
            <v>watt</v>
          </cell>
        </row>
        <row r="57">
          <cell r="A57" t="str">
            <v>watt sobre estéreo-radián</v>
          </cell>
        </row>
        <row r="58">
          <cell r="A58" t="str">
            <v>watt sobre metro Kelvin</v>
          </cell>
        </row>
      </sheetData>
      <sheetData sheetId="10">
        <row r="2">
          <cell r="B2" t="str">
            <v>01000000 SECTOR DEFENSA Y SEGURIDAD</v>
          </cell>
        </row>
        <row r="3">
          <cell r="B3" t="str">
            <v>0100P001 CAPACIDAD DE VIGILANCIA COSTERA</v>
          </cell>
        </row>
        <row r="4">
          <cell r="B4" t="str">
            <v>0100P002 CUMPLIMIENTO DE LA PROGRAMACION DE UNIDADES</v>
          </cell>
        </row>
        <row r="5">
          <cell r="B5" t="str">
            <v>02000000 SECTOR INDUSTRIA COMERCIO EXTERIOR</v>
          </cell>
        </row>
        <row r="6">
          <cell r="B6" t="str">
            <v>0200P001 EXPORTACIONES REALIZADAS</v>
          </cell>
        </row>
        <row r="7">
          <cell r="B7" t="str">
            <v>03000000 SECTOR SALUD</v>
          </cell>
        </row>
        <row r="8">
          <cell r="B8" t="str">
            <v>0300P001 AFILIADOS AL REGIMEN CONTRIBUTIVO</v>
          </cell>
        </row>
        <row r="9">
          <cell r="B9" t="str">
            <v>0300P002 AFILIADOS AL REGIMEN SUBSIDIADO (SISBEN 1 Y 2)</v>
          </cell>
        </row>
        <row r="10">
          <cell r="B10" t="str">
            <v>0300P003 AFILIADOS AL REGIMEN SUBSIDIADO NO POBRES</v>
          </cell>
        </row>
        <row r="11">
          <cell r="B11" t="str">
            <v>0300P004 AFILIADOS EN EL REGIMEN SUBSIDIADO QUE PRESENTAN MULTIPLE AFILIACION</v>
          </cell>
        </row>
        <row r="12">
          <cell r="B12" t="str">
            <v>0300P005 SUBSIDIOS DESTINADOS A LA COBERTURA DE DEMANDA</v>
          </cell>
        </row>
        <row r="13">
          <cell r="B13" t="str">
            <v>0300P006 GASTO EN INVESTIGACION CIENTIFICA DENTRO DEL TOTAL DE GASTOS EN SALUD</v>
          </cell>
        </row>
        <row r="14">
          <cell r="B14" t="str">
            <v>0300P007 INVESTIGACIONES DESARROLLADAS</v>
          </cell>
        </row>
        <row r="15">
          <cell r="B15" t="str">
            <v>0300P008 AREA EN HOSPITALES REMODELADA</v>
          </cell>
        </row>
        <row r="16">
          <cell r="B16" t="str">
            <v>0300P009 AREA EN HOSPITALES CONSTRUIDA</v>
          </cell>
        </row>
        <row r="17">
          <cell r="B17" t="str">
            <v>0300P010 INVESTIGACIONES REALIZADAS</v>
          </cell>
        </row>
        <row r="18">
          <cell r="B18" t="str">
            <v>0300P011 ASESORIAS CONTRATADAS</v>
          </cell>
        </row>
        <row r="19">
          <cell r="B19" t="str">
            <v>0300P012 CAPACITACIONES REALIZADAS</v>
          </cell>
        </row>
        <row r="20">
          <cell r="B20" t="str">
            <v>0300P013 CHARLAS REALIZADAS</v>
          </cell>
        </row>
        <row r="21">
          <cell r="B21" t="str">
            <v>0300P014 COMERCIALES INSTITUCIONALES REALIZADOS</v>
          </cell>
        </row>
        <row r="22">
          <cell r="B22" t="str">
            <v>0300P015 EQUIPOS ADECUADOS</v>
          </cell>
        </row>
        <row r="23">
          <cell r="B23" t="str">
            <v>0300P016 PERSONAS CON ANTICUERPOS VIH ENCONTRADOS EN EXAMENES</v>
          </cell>
        </row>
        <row r="24">
          <cell r="B24" t="str">
            <v>0300P017 SEMINARIOS DE EDUCACION SOBRE EL VIH</v>
          </cell>
        </row>
        <row r="25">
          <cell r="B25" t="str">
            <v>0300P018 CASOS DE SIDA TRATADOS</v>
          </cell>
        </row>
        <row r="26">
          <cell r="B26" t="str">
            <v>0300P019 RESULTADOS POSITIVOS CIERTOS / FALSOS PARA EL VIH</v>
          </cell>
        </row>
        <row r="27">
          <cell r="B27" t="str">
            <v>0300P020 PLAN DE LA COMUNIDAD PARA CONTROLAR LA PROPAGACION DEL VIH</v>
          </cell>
        </row>
        <row r="28">
          <cell r="B28" t="str">
            <v>0300P021 ACTITUD DE LOS ENFERMOS DE VIH FRENTE A LAS ACTIVIDADES DE REHABILITACION SICOLOGICA</v>
          </cell>
        </row>
        <row r="29">
          <cell r="B29" t="str">
            <v>0300P022 GASTOS FUNCIONAMIENTO O INVERSION</v>
          </cell>
        </row>
        <row r="30">
          <cell r="B30" t="str">
            <v>0300P023 PACIENTES ADMITIDOS EN EL PROGRAMA CUIDADOS DE LA MADRE Y EL NIÑO</v>
          </cell>
        </row>
        <row r="31">
          <cell r="B31" t="str">
            <v>0300P024 PROMEDIO MENSUAL DE VISITAS CLINICAS</v>
          </cell>
        </row>
        <row r="32">
          <cell r="B32" t="str">
            <v>0300P025 MADRES PRENATALES O POS NATALES CONTACTADAS</v>
          </cell>
        </row>
        <row r="33">
          <cell r="B33" t="str">
            <v>0300P026 MUJERES EMBARAZADAS QUE RECIBEN CUIDADO EN EL PRIMER TRIMESTRE</v>
          </cell>
        </row>
        <row r="34">
          <cell r="B34" t="str">
            <v>0300P027 PACIENTES QUE RECIBEN SERVICIO DE PLANIFICACION FAMILIAR</v>
          </cell>
        </row>
        <row r="35">
          <cell r="B35" t="str">
            <v>0300P028 TIEMPO EN HORAS TERAPIA EN TALLERES DE VIOLACION</v>
          </cell>
        </row>
        <row r="36">
          <cell r="B36" t="str">
            <v>0300P029 PACIENTES QUE HAN RECIBIDO TALLERES DE MANEJO DEL ESTRES</v>
          </cell>
        </row>
        <row r="37">
          <cell r="B37" t="str">
            <v>0300P030 PROGRAMAS DE CAPACITACION PARA LA PREVENCION</v>
          </cell>
        </row>
        <row r="38">
          <cell r="B38" t="str">
            <v>0300P031 TALLERES SOBRE EL MALTRATO INFANTIL Y SESIONES DE TERAPIA.</v>
          </cell>
        </row>
        <row r="39">
          <cell r="B39" t="str">
            <v>0300P032 ADMISIONES DE PACIENTES</v>
          </cell>
        </row>
        <row r="40">
          <cell r="B40" t="str">
            <v>0300P033 PACIENTES ATENDIDOS PROMEDIO POR DIA</v>
          </cell>
        </row>
        <row r="41">
          <cell r="B41" t="str">
            <v>0300P035 POBLACION AFILIADA AL SISTEMA GENERAL DE SEGURIDAD EN SALUD</v>
          </cell>
        </row>
        <row r="42">
          <cell r="B42" t="str">
            <v>0300P036 POBLACION POBRE NO AFILIADA AL SISTEMA GENERAL DE SEGURIDAD SOCIAL EN SALUD</v>
          </cell>
        </row>
        <row r="43">
          <cell r="B43" t="str">
            <v>0300P037 VARIACION DEL MONTO DE LOS RECURSOS DESTINADOS A LA AFILIACION DEL REGIMEN SUBSIDIADO</v>
          </cell>
        </row>
        <row r="44">
          <cell r="B44" t="str">
            <v>0300P038 VARIACION DEL NRO DE INVESTIGACIONES DESARROLLADAS</v>
          </cell>
        </row>
        <row r="45">
          <cell r="B45" t="str">
            <v>0300P039 VARIACION DEL AREA DE COSNTRUCCION HOSPITALARIA EN LA ZONA RURAL DE INTERMEDIO Y ALTO RIESGO SISMICO</v>
          </cell>
        </row>
        <row r="46">
          <cell r="B46" t="str">
            <v>0300P040 VARIACION DEL AREA DE COSNTRUCCION HOSPITALARIA EN LA ZONA URBANA DE INTERMEDIO Y ALTO RIESGO SISMICO</v>
          </cell>
        </row>
        <row r="47">
          <cell r="B47" t="str">
            <v>0300P041 VARIACION EN EL NRO DE ASESORIAS CONTRATADAS PARA MEJORAR EL SERVICIO</v>
          </cell>
        </row>
        <row r="48">
          <cell r="B48" t="str">
            <v>0300P042 VARIACION EN EL NRO DE CAPACITACIONES MEDICAS REALIZADAS</v>
          </cell>
        </row>
        <row r="49">
          <cell r="B49" t="str">
            <v>0300P043 VARIACION EN EL NRO DE EQUIPOS MEDICOS E INFORMATICOS QUE SE HAN ADQUIRIDO</v>
          </cell>
        </row>
        <row r="50">
          <cell r="B50" t="str">
            <v>0300P044 METROS CUADRADOS CONSTRUIDOS NUEVOS</v>
          </cell>
        </row>
        <row r="51">
          <cell r="B51" t="str">
            <v>0300P045 METROS CUADRADOS ADECUADOS</v>
          </cell>
        </row>
        <row r="52">
          <cell r="B52" t="str">
            <v>0300P046 ADQUISICION EQUIPOS DE LABORATORIO</v>
          </cell>
        </row>
        <row r="53">
          <cell r="B53" t="str">
            <v>0300P047 ADQUISICION  EQUIPOS DE SISTEMATIZACION Y COMUNICACION</v>
          </cell>
        </row>
        <row r="54">
          <cell r="B54" t="str">
            <v>0300P048 CURSOS DE CAPACITACION ENTIDADES TERRITORIALES</v>
          </cell>
        </row>
        <row r="55">
          <cell r="B55" t="str">
            <v>0300P049 ASESORIAS DE ASISTENCIA TECNICA A LABORATORIOS DE SALUD PUBLICA</v>
          </cell>
        </row>
        <row r="56">
          <cell r="B56" t="str">
            <v>0300P050 EMISION CONCEPTO DE CALIDAD LOTE A LOTE DE VACUNAS Y SUEROS DE ORIGEN ANIMAL</v>
          </cell>
        </row>
        <row r="57">
          <cell r="B57" t="str">
            <v>0300P051 CAPACIDAD RESPUESTA REGISTROS</v>
          </cell>
        </row>
        <row r="58">
          <cell r="B58" t="str">
            <v>0300P053 VISITAS DE VIGILANCIA Y CONTROL DE CALIDAD DE LOS PRODUCTOS DE COMPETENCIA</v>
          </cell>
        </row>
        <row r="59">
          <cell r="B59" t="str">
            <v>0300P054 VISITAS DE BUENAS PRACTICAS DE MANUFACTURA</v>
          </cell>
        </row>
        <row r="60">
          <cell r="B60" t="str">
            <v>0300P055 ANALISIS DE CONTROL DE CALIDAD FISICO QUIMICOS Y MICROBIOLOGICOS REALIZADOS</v>
          </cell>
        </row>
        <row r="61">
          <cell r="B61" t="str">
            <v>0300P056 REUNIONES TECNICO-CIENTIFICAS DE LA COMISION REVISORA</v>
          </cell>
        </row>
        <row r="62">
          <cell r="B62" t="str">
            <v>0300P057 CONSULTAS Y CONCEPTOS TECNICOS CIENTIFICOS EVALUADOS Y RESUELTOS</v>
          </cell>
        </row>
        <row r="63">
          <cell r="B63" t="str">
            <v>04000000 SECTOR COMUNICACIONES</v>
          </cell>
        </row>
        <row r="64">
          <cell r="B64" t="str">
            <v>0400P001 LOCALIDADES CON SERVICIO DE TELEFONIA COMUNITARIA</v>
          </cell>
        </row>
        <row r="65">
          <cell r="B65" t="str">
            <v>0400P002 LINEAS TELEFONICAS POR REGION.</v>
          </cell>
        </row>
        <row r="66">
          <cell r="B66" t="str">
            <v>0400P003 LINEAS TELEFONICAS EN LA REGION CON MAYOR DENSIDAD TELEFONICA</v>
          </cell>
        </row>
        <row r="67">
          <cell r="B67" t="str">
            <v>0400P004 LINEAS TELEFONICAS EN LA REGION CON MENOR DENSIDAD TELEFONICA</v>
          </cell>
        </row>
        <row r="68">
          <cell r="B68" t="str">
            <v>0400P005 ATENCION EN INSTALACION DE LINEAS POR LOCALIDAD</v>
          </cell>
        </row>
        <row r="69">
          <cell r="B69" t="str">
            <v>0400P006 COMPUTADORES CONECTADOS A INTERNET</v>
          </cell>
        </row>
        <row r="70">
          <cell r="B70" t="str">
            <v>0400P007 ATENCION DE SOLICITUDES DE BUSQUEDA DE DOCUMENTOS EN FORMA INMEDIATA</v>
          </cell>
        </row>
        <row r="71">
          <cell r="B71" t="str">
            <v>0400P008 HARDWARE CON MANTENIMIENTO</v>
          </cell>
        </row>
        <row r="72">
          <cell r="B72" t="str">
            <v>0400P009 OPERADORES DE SERVICIOS DE TELECOMUNICACIONES CONTROLADOS</v>
          </cell>
        </row>
        <row r="73">
          <cell r="B73" t="str">
            <v>0400P010 FUNCIONARIOS CAPACITADOS POR AREA</v>
          </cell>
        </row>
        <row r="74">
          <cell r="B74" t="str">
            <v>0400P011 FUNCIONARIOS CAPACITADOS POR MES</v>
          </cell>
        </row>
        <row r="75">
          <cell r="B75" t="str">
            <v>0400P012 EQUIPOS EXISTENTES PARA EL SISTEMA DE GESTION DEL ESPECTRO</v>
          </cell>
        </row>
        <row r="76">
          <cell r="B76" t="str">
            <v>0400P013 EQUIPOS ADQUIRIDOS PARA EL SISTEMA DE GESTION DEL ESPECTRO</v>
          </cell>
        </row>
        <row r="77">
          <cell r="B77" t="str">
            <v>0400P014 ENVIOS DE CORREO SOCIAL</v>
          </cell>
        </row>
        <row r="78">
          <cell r="B78" t="str">
            <v>0400P015 PUNTOS DE TELEFONIA RURAL COMUNITARIA</v>
          </cell>
        </row>
        <row r="79">
          <cell r="B79" t="str">
            <v>0400P016 PUNTOS DE ACCESO COMUNITARIO INSTALADOS</v>
          </cell>
        </row>
        <row r="80">
          <cell r="B80" t="str">
            <v>0400P017 TELEFONOS PUBLICOS PARA SORDOS INSTALADOS</v>
          </cell>
        </row>
        <row r="81">
          <cell r="B81" t="str">
            <v>0400P018 MUNICIPIOS CUBIERTOS CON CAPACITACION A RADIO COMUNITARIA</v>
          </cell>
        </row>
        <row r="82">
          <cell r="B82" t="str">
            <v>0400P019 EQUIPOS REACONDICIONADOS POR EL PROGRAMA COMPUTADORES PARA EDUCAR</v>
          </cell>
        </row>
        <row r="83">
          <cell r="B83" t="str">
            <v>0400P020 TRANSMISORES EN FUNCIONAMIENTO DE LA RADIODIFUSORA NACIONAL DE COLOMBIA</v>
          </cell>
        </row>
        <row r="84">
          <cell r="B84" t="str">
            <v>05000000 SECTOR MINAS Y ENERGIA</v>
          </cell>
        </row>
        <row r="85">
          <cell r="B85" t="str">
            <v>0500P001 MINAS REPORTADAS EN EXPLOTACION</v>
          </cell>
        </row>
        <row r="86">
          <cell r="B86" t="str">
            <v>0500P002 POZOS EN PRODUCCION</v>
          </cell>
        </row>
        <row r="87">
          <cell r="B87" t="str">
            <v>0500P003 YACIMIENTOS DE GAS EN PRODUCCION</v>
          </cell>
        </row>
        <row r="88">
          <cell r="B88" t="str">
            <v>0500P004 GASEODUCTOS PARA DISTRIBUCION CONSTRUIDOS</v>
          </cell>
        </row>
        <row r="89">
          <cell r="B89" t="str">
            <v>0500P005 GASEODUCTOS PARA TRANSPORTE CONSTRUIDOS</v>
          </cell>
        </row>
        <row r="90">
          <cell r="B90" t="str">
            <v>0500P006 CAPACIDAD O POTENCIA TOTAL QUE PUEDEN GENERAR LAS ELECTRIFICADORAS DEL PAIS</v>
          </cell>
        </row>
        <row r="91">
          <cell r="B91" t="str">
            <v>0500P007 CAPACIDAD O POTENCIA TOTAL ANUAL REPORTADA</v>
          </cell>
        </row>
        <row r="92">
          <cell r="B92" t="str">
            <v>0500P008 CAPACIDAD O POTENCIA TOTAL ANUAL CONSUMIDA</v>
          </cell>
        </row>
        <row r="93">
          <cell r="B93" t="str">
            <v>0500P009 ACTUALIZACION DEL DOCUMENTO CADENA DEL GAS NATURAL</v>
          </cell>
        </row>
        <row r="94">
          <cell r="B94" t="str">
            <v>0500P010 ACTUALIZACION DEL DOCUMENTO DE PROYECCIONES DE DEMANDA DE ENERGIA</v>
          </cell>
        </row>
        <row r="95">
          <cell r="B95" t="str">
            <v>0500P011 ACTUALIZACION DEL DOCUMENTO PLAN DE EXPANSION ELECTRICA, PEN</v>
          </cell>
        </row>
        <row r="96">
          <cell r="B96" t="str">
            <v>0500P012 ACTUALIZACION DEL DOCUMENTO PLAN DE EXPANSION DE LA GENERACION Y TRANSMISION</v>
          </cell>
        </row>
        <row r="97">
          <cell r="B97" t="str">
            <v>0500P013 ACTUALIZACION DEL DOCUMENTO PLAN INDICATIVO DE EXPANSION DE COBERTURA DE ELECTRICIDAD</v>
          </cell>
        </row>
        <row r="98">
          <cell r="B98" t="str">
            <v>0500P014 ACTUALIZACION DEL DOCUMENTO DE CAPACITACION Y DIFUSION URE</v>
          </cell>
        </row>
        <row r="99">
          <cell r="B99" t="str">
            <v>0500P015 ACTUALIZACION DEL DOCUMENTO ESTIMACION DE LOS COSTOS DE GESTION AMBIENTAL E INDICADORES DE IMPACTO POTENCIAL DE LA EXPANSION ENERGETICA</v>
          </cell>
        </row>
        <row r="100">
          <cell r="B100" t="str">
            <v>0500P016 INFORMES PRESENTADOS</v>
          </cell>
        </row>
        <row r="101">
          <cell r="B101" t="str">
            <v>0500P017 GAS (VOLUMEN) EXPORTADO</v>
          </cell>
        </row>
        <row r="102">
          <cell r="B102" t="str">
            <v>0500P018 VARIACION DE LOS PRECIOS DE BOLSA</v>
          </cell>
        </row>
        <row r="103">
          <cell r="B103" t="str">
            <v>0500P019 VARIACION (PESOS) DE LAS EXPORTACIONES DE GAS</v>
          </cell>
        </row>
        <row r="104">
          <cell r="B104" t="str">
            <v>0500P020 SEGUIMIENTO AL PROGRAMA CONOCE</v>
          </cell>
        </row>
        <row r="105">
          <cell r="B105" t="str">
            <v>0500P021 CARGOS DE TRANSMISION</v>
          </cell>
        </row>
        <row r="106">
          <cell r="B106" t="str">
            <v>0500P022 INGRESOS A LA PAGINA WEB DE LA COMISION DE REGULACION DE ENERGIA Y GAS, CREG</v>
          </cell>
        </row>
        <row r="107">
          <cell r="B107" t="str">
            <v>0500P023 CONSULTAS PRESENTADAS A LA COMISION DE REGULACION DE ENERGIA Y GAS, CREG POR PARTE DE LOS USUARIOS</v>
          </cell>
        </row>
        <row r="108">
          <cell r="B108" t="str">
            <v>0500P024 NUEVAS EMPRESAS COMPETITIVAS DE GAS</v>
          </cell>
        </row>
        <row r="109">
          <cell r="B109" t="str">
            <v>0500P025 SOBRECOSTOS DE GENERADORES TERMOELECTRICOS</v>
          </cell>
        </row>
        <row r="110">
          <cell r="B110" t="str">
            <v>0500P026 LINEAS DE TRANSMISION DE ENERGIA CONSTRUIDAS</v>
          </cell>
        </row>
        <row r="111">
          <cell r="B111" t="str">
            <v>0500P027 LINEAS DE DISTRIBUCION DE ENERGIA CONSTRUIDAS</v>
          </cell>
        </row>
        <row r="112">
          <cell r="B112" t="str">
            <v>0500P028 ENERGIA ELECTRICA QUE ENTRA AL SISTEMA</v>
          </cell>
        </row>
        <row r="113">
          <cell r="B113" t="str">
            <v>0500P029 ENERGIA ELECTRICA QUE SALE AL SISTEMA</v>
          </cell>
        </row>
        <row r="114">
          <cell r="B114" t="str">
            <v>0500P030 ENERGIA ELECTRICA PRODUCIDA POR EL SISTEMA</v>
          </cell>
        </row>
        <row r="115">
          <cell r="B115" t="str">
            <v>0500P031 ENERGIA ELECTRICA VENDIDA POR EL SISTEMA</v>
          </cell>
        </row>
        <row r="116">
          <cell r="B116" t="str">
            <v>0500P032 SOLUCIONES FOTOVOLTAICAS INSTALADAS</v>
          </cell>
        </row>
        <row r="117">
          <cell r="B117" t="str">
            <v>0500P033 REDES DE DISTRIBUCION Y/O LINEAS DE INTERCONEXION VEREDAL CONSTRUIDAS EN LAS ZONAS NO INTERCONECTADAS,  ZNI</v>
          </cell>
        </row>
        <row r="118">
          <cell r="B118" t="str">
            <v>0500P034 CAPACIDAD O POTENCIA TOTAL ANUAL INSTALADA EN ZONAS NO INTERCONECTADAS, ZNI.</v>
          </cell>
        </row>
        <row r="119">
          <cell r="B119" t="str">
            <v>0500P035 EMPRESAS ESTRUCTURADAS Y AUTOSOSTENIBLES PARA LAS ZONAS NO INTERCONECTADAS,  ZNI</v>
          </cell>
        </row>
        <row r="120">
          <cell r="B120" t="str">
            <v>0500P036 CARGOS DE TRANSMISION</v>
          </cell>
        </row>
        <row r="121">
          <cell r="B121" t="str">
            <v>0500P037 GESTION INTEGRAL DE DEMANDA DE ENERGIA</v>
          </cell>
        </row>
        <row r="122">
          <cell r="B122" t="str">
            <v>0500P038 DOCUMENTO PARA LA MEDICION DE POTENCIAL USO RACIONAL DE ENERGIA, URE</v>
          </cell>
        </row>
        <row r="123">
          <cell r="B123" t="str">
            <v>0500P039 DOCUMENTOS DE ACTUALIZACION DEL PLAN NACIONAL DE DESARROLLO MINERO, PNDM PUBLICADOS</v>
          </cell>
        </row>
        <row r="124">
          <cell r="B124" t="str">
            <v>0500P040 ASESORIAS O TALLERES REALIZADOS</v>
          </cell>
        </row>
        <row r="125">
          <cell r="B125" t="str">
            <v>0500P041 EMPLEADOS CAPACITADOS</v>
          </cell>
        </row>
        <row r="126">
          <cell r="B126" t="str">
            <v>0500P042 CUBRIMIENTO CON KM2 EQUIVALENTES A ESCALA 1:100.000</v>
          </cell>
        </row>
        <row r="127">
          <cell r="B127" t="str">
            <v>0500P043 APLICACION DEL PROGRAMA DE LEGALIZACION DE MINERIA DE HECHO</v>
          </cell>
        </row>
        <row r="128">
          <cell r="B128" t="str">
            <v>0500P044 UNIDADES MINERAS ACTUALIZADAS TECNOLOGICAMENTE</v>
          </cell>
        </row>
        <row r="129">
          <cell r="B129" t="str">
            <v>0500P045 INFORMACION BASICA DEL SUBSUELO</v>
          </cell>
        </row>
        <row r="130">
          <cell r="B130" t="str">
            <v>0500P046 INVENTARIO DE RECURSOS DEL SUBSUELO</v>
          </cell>
        </row>
        <row r="131">
          <cell r="B131" t="str">
            <v>0500P047 INVENTARIO DE AMENAZAS GEOLOGICAS Y ANTROPICAS SOBRE EL TERRITORIO</v>
          </cell>
        </row>
        <row r="132">
          <cell r="B132" t="str">
            <v>0500P048 EXPLOTACION MINERA ILEGAL</v>
          </cell>
        </row>
        <row r="133">
          <cell r="B133" t="str">
            <v>0500P049 MINAS LEGALIZADAS</v>
          </cell>
        </row>
        <row r="134">
          <cell r="B134" t="str">
            <v>0500P050 MINAS LEGALES RECONVERTIDAS</v>
          </cell>
        </row>
        <row r="135">
          <cell r="B135" t="str">
            <v>0500P051 MINAS LEGALES INTEGRADAS</v>
          </cell>
        </row>
        <row r="136">
          <cell r="B136" t="str">
            <v>0500P052 RECUPERACION AMBIENTAL</v>
          </cell>
        </row>
        <row r="137">
          <cell r="B137" t="str">
            <v>06000000 SECTOR TRANSPORTE</v>
          </cell>
        </row>
        <row r="138">
          <cell r="B138" t="str">
            <v>0600P001 COSTO MANTENIMIENTO RUTINARIO POR KILOMETRO</v>
          </cell>
        </row>
        <row r="139">
          <cell r="B139" t="str">
            <v>0600P002 COSTO MANTENIMIENTO PERIODICO POR KILOMETRO</v>
          </cell>
        </row>
        <row r="140">
          <cell r="B140" t="str">
            <v>0600P003 COSTO REHABILITACION POR KILOMETRO</v>
          </cell>
        </row>
        <row r="141">
          <cell r="B141" t="str">
            <v>0600P004 COSTO PROMEDIO DE OBRAS DE DRENAJE</v>
          </cell>
        </row>
        <row r="142">
          <cell r="B142" t="str">
            <v>0600P005 COSTO ESTUDIO POR KILOMETRO</v>
          </cell>
        </row>
        <row r="143">
          <cell r="B143" t="str">
            <v>0600P006 VARIACION EN EL VOLUMEN DE DRAGADO</v>
          </cell>
        </row>
        <row r="144">
          <cell r="B144" t="str">
            <v>0600P007 COBERTURA DE INFORMACION METEOROLOGICA DE LA ESTACION</v>
          </cell>
        </row>
        <row r="145">
          <cell r="B145" t="str">
            <v>0600P008 COBERTURA DE INFORMACION ELECTRONICA DE LA ESTACION</v>
          </cell>
        </row>
        <row r="146">
          <cell r="B146" t="str">
            <v>0600P009 ESTACIONES DE CONTROL DE UNA ZONA O REGION</v>
          </cell>
        </row>
        <row r="147">
          <cell r="B147" t="str">
            <v>0600P010 RADIOAYUDAS INSTALADAS</v>
          </cell>
        </row>
        <row r="148">
          <cell r="B148" t="str">
            <v>0600P011 SISTEMAS DE RADAR INSTALADOS</v>
          </cell>
        </row>
        <row r="149">
          <cell r="B149" t="str">
            <v>0600P012 CONEXIONES AERONAUTICAS POR SERVICIO</v>
          </cell>
        </row>
        <row r="150">
          <cell r="B150" t="str">
            <v>0600P013 ADQUISICION DE EQUIPOS</v>
          </cell>
        </row>
        <row r="151">
          <cell r="B151" t="str">
            <v>0600P014 ADQUISICION DE EQUIPOS DE ENERGIA</v>
          </cell>
        </row>
        <row r="152">
          <cell r="B152" t="str">
            <v>0600P015 ESTACIONES METEOROLOGICAS INSTALADAS</v>
          </cell>
        </row>
        <row r="153">
          <cell r="B153" t="str">
            <v>0600P016 ADQUIISCION DE MAQUINAS PARA EXTINCION DE INCENDIOS</v>
          </cell>
        </row>
        <row r="154">
          <cell r="B154" t="str">
            <v>0600P017 MANTENIMIENTO Y CONSERVACION DE EQUIPOS DE COMPUTACION</v>
          </cell>
        </row>
        <row r="155">
          <cell r="B155" t="str">
            <v>0600P018 ADQUISICION DE SISTEMAS DE INFORMACION Y SERVICIOS INFORMATICOS</v>
          </cell>
        </row>
        <row r="156">
          <cell r="B156" t="str">
            <v>0600P019 ESTUDIOS DE IMPACTO AMBIENTAL POR CONTAMINACION SONORA</v>
          </cell>
        </row>
        <row r="157">
          <cell r="B157" t="str">
            <v>0600P020 EQUIPOS MEDICOS PARA SANIDAD AEROPORTUARIA</v>
          </cell>
        </row>
        <row r="158">
          <cell r="B158" t="str">
            <v>0600P021 CAPACITACION A ESTUDIANTES DEL CENTRO DE ESTUDIOS AERONAUTICOS, CEA</v>
          </cell>
        </row>
        <row r="159">
          <cell r="B159" t="str">
            <v>0600P022 EQUIPOS DE AYUDA PARA CAPACITACION</v>
          </cell>
        </row>
        <row r="160">
          <cell r="B160" t="str">
            <v>0600P023 MANTENIMIENTO DE LA RED FERREA</v>
          </cell>
        </row>
        <row r="161">
          <cell r="B161" t="str">
            <v>0600P024 REHABILITACION DE LA RED FERREA</v>
          </cell>
        </row>
        <row r="162">
          <cell r="B162" t="str">
            <v>0600P025 SEÑALIZACION DE LA RED FERREA</v>
          </cell>
        </row>
        <row r="163">
          <cell r="B163" t="str">
            <v>0600P026 RED FERREA CON SISTEMA DE CAMBIA VIA</v>
          </cell>
        </row>
        <row r="164">
          <cell r="B164" t="str">
            <v>0600P027 RED FERREA CONCESIONADA</v>
          </cell>
        </row>
        <row r="165">
          <cell r="B165" t="str">
            <v>0600P028 ADECUACION DE MUELLES</v>
          </cell>
        </row>
        <row r="166">
          <cell r="B166" t="str">
            <v>0600P029 ADECUACION DE MUELLES</v>
          </cell>
        </row>
        <row r="167">
          <cell r="B167" t="str">
            <v>0600P030 AREAS AMPLIADAS, RECONSTRUIDAS O MEJORADAS</v>
          </cell>
        </row>
        <row r="168">
          <cell r="B168" t="str">
            <v>0600P031 CANALES NAVEGABLES</v>
          </cell>
        </row>
        <row r="169">
          <cell r="B169" t="str">
            <v>0600P032 CANAL NAVEGABLE</v>
          </cell>
        </row>
        <row r="170">
          <cell r="B170" t="str">
            <v>0600P033 CAPACITACIONES EN LAS REGIONES</v>
          </cell>
        </row>
        <row r="171">
          <cell r="B171" t="str">
            <v>0600P034 INSPECCIONES FLUVIALES DOTADAS</v>
          </cell>
        </row>
        <row r="172">
          <cell r="B172" t="str">
            <v>0600P035 ATENCION A EMERGENCIAS FLUVIALES</v>
          </cell>
        </row>
        <row r="173">
          <cell r="B173" t="str">
            <v>0600P036 EMERGENCIAS FLUVIALES</v>
          </cell>
        </row>
        <row r="174">
          <cell r="B174" t="str">
            <v>0600P037 EQUIPOS DE COMPUTO CON SERVICIO DE MANTENIMIENTO PREVENTIVO Y CORRECTIVO</v>
          </cell>
        </row>
        <row r="175">
          <cell r="B175" t="str">
            <v>0600P038 EQUIPOS REPARADOS Y HABILITADOS PARA FUNCIONAR</v>
          </cell>
        </row>
        <row r="176">
          <cell r="B176" t="str">
            <v>0600P039 ESTUDIOS CONTRATADOS</v>
          </cell>
        </row>
        <row r="177">
          <cell r="B177" t="str">
            <v>0600P040 ESTUDIOS DE PREINVERSION</v>
          </cell>
        </row>
        <row r="178">
          <cell r="B178" t="str">
            <v>0600P041 ESTUDIOS DE PREINVERSION</v>
          </cell>
        </row>
        <row r="179">
          <cell r="B179" t="str">
            <v>0600P042 MANTENIMIENTO Y REPARACION DE EQUIPOS DE TRASBORDO</v>
          </cell>
        </row>
        <row r="180">
          <cell r="B180" t="str">
            <v>0600P043 MANTENIMIENTO Y REPARACION DE EQUIPOS DE TRASBORDO.</v>
          </cell>
        </row>
        <row r="181">
          <cell r="B181" t="str">
            <v>0600P044 VARIACION EN LA MOVILIZACION DE PASAJEROS</v>
          </cell>
        </row>
        <row r="182">
          <cell r="B182" t="str">
            <v>0600P045 PUBLICACIONES REALIZADAS (MANUALES, DOCUMENTOS, REVISTAS, ETC)</v>
          </cell>
        </row>
        <row r="183">
          <cell r="B183" t="str">
            <v>0600P046 SEGUIMIENTO A OBRAS DE DEFENSA Y PROTECCION</v>
          </cell>
        </row>
        <row r="184">
          <cell r="B184" t="str">
            <v>0600P047 OBRAS DE DEFENSA</v>
          </cell>
        </row>
        <row r="185">
          <cell r="B185" t="str">
            <v>0600P048 PASAJEROS MOVILIZADOS POR SISTEMA FERREO</v>
          </cell>
        </row>
        <row r="186">
          <cell r="B186" t="str">
            <v>0600P049 VARIACION EN LA PROFUNDIDAD DE LOS CANALES DE ACCESO</v>
          </cell>
        </row>
        <row r="187">
          <cell r="B187" t="str">
            <v>0600P050 PUBLICACIONES DE MANUALES ESTADISTICOS</v>
          </cell>
        </row>
        <row r="188">
          <cell r="B188" t="str">
            <v>0600P051 SEGUIMIENTO AL MANTENIMIENTO DE PUENTES</v>
          </cell>
        </row>
        <row r="189">
          <cell r="B189" t="str">
            <v>0600P052 PUENTES CONSTRUIDOS</v>
          </cell>
        </row>
        <row r="190">
          <cell r="B190" t="str">
            <v>0600P053 RED FERREA CON SISTEMA DE CAMBIA VIAS</v>
          </cell>
        </row>
        <row r="191">
          <cell r="B191" t="str">
            <v>0600P054 RED FERREA CONCESIONADA</v>
          </cell>
        </row>
        <row r="192">
          <cell r="B192" t="str">
            <v>0600P055 RED FERREA MANTENIDA</v>
          </cell>
        </row>
        <row r="193">
          <cell r="B193" t="str">
            <v>0600P056 RED FERREA REHABILITADA</v>
          </cell>
        </row>
        <row r="194">
          <cell r="B194" t="str">
            <v>0600P057 RED FERREA SEÑALIZADA</v>
          </cell>
        </row>
        <row r="195">
          <cell r="B195" t="str">
            <v>0600P058 SERVICIOS INFORMATICOS HABILITADOS</v>
          </cell>
        </row>
        <row r="196">
          <cell r="B196" t="str">
            <v>0600P059 TERMINALES INVENTARIADOS</v>
          </cell>
        </row>
        <row r="197">
          <cell r="B197" t="str">
            <v>0600P060 TRONCALES CONSTRUIDAS PARA EL TRANSPORTE MASIVO</v>
          </cell>
        </row>
        <row r="198">
          <cell r="B198" t="str">
            <v>0600P061 VIAS ATENDIDAS O MANTENIDAS</v>
          </cell>
        </row>
        <row r="199">
          <cell r="B199" t="str">
            <v>0600P062 ADQUISICION DE VEHICULOS</v>
          </cell>
        </row>
        <row r="200">
          <cell r="B200" t="str">
            <v>0600P063 ADQUISICION DE EQUIPOS DE COMUNICACION</v>
          </cell>
        </row>
        <row r="201">
          <cell r="B201" t="str">
            <v>0600P064 DISTRIBUCION DE ESPECIES VENALES</v>
          </cell>
        </row>
        <row r="202">
          <cell r="B202" t="str">
            <v>0600P065 AREA CONSTRUIDA</v>
          </cell>
        </row>
        <row r="203">
          <cell r="B203" t="str">
            <v>0600P066 COBERTURA DE CAPACITACION EN CONTRATACION</v>
          </cell>
        </row>
        <row r="204">
          <cell r="B204" t="str">
            <v>0600P067 COBERTURA DE CAPACITACION EN PROYECTOS</v>
          </cell>
        </row>
        <row r="205">
          <cell r="B205" t="str">
            <v>0600P068 COBERTURA DE CAPACITACION EN INFORMATICA</v>
          </cell>
        </row>
        <row r="206">
          <cell r="B206" t="str">
            <v>0600P069 COSTO DE CONSTRUCCION CASETAS DE PEAJE EN LA RED NACIONAL DE CARRETERAS</v>
          </cell>
        </row>
        <row r="207">
          <cell r="B207" t="str">
            <v>0600P070 COSTO DE CONSTRUCCION POR KILOMETROS EN LA RED SECUNDARIA DE CARRETERAS</v>
          </cell>
        </row>
        <row r="208">
          <cell r="B208" t="str">
            <v>0600P071 COSTO DE CONSTRUCCION POR KILOMETROS EN LA RED VIAL NACIONAL</v>
          </cell>
        </row>
        <row r="209">
          <cell r="B209" t="str">
            <v>0600P072 COSTO DE CONSTRUCCION POR METRO LINEAL DE PUENTE</v>
          </cell>
        </row>
        <row r="210">
          <cell r="B210" t="str">
            <v>0600P073 COSTO DE CONSTRUCCION E IMPLANTACION POR APLICACON DEL PROGRAMA DE SISTEMAS</v>
          </cell>
        </row>
        <row r="211">
          <cell r="B211" t="str">
            <v>0600P074 COSTO DE OPERACION DE LAS ESTACIONES PARA EL CONTROL DE CARGA DE PESAJE EN LA RED VIAL NACIONAL</v>
          </cell>
        </row>
        <row r="212">
          <cell r="B212" t="str">
            <v>0600P075 COSTO DE ESTUDIOS POR KILOMETRO</v>
          </cell>
        </row>
        <row r="213">
          <cell r="B213" t="str">
            <v>0600P076 COSTO DE LEVANTAMIENTO DE INFORMACION SOBRE PESAJE EN LA RED VIAL</v>
          </cell>
        </row>
        <row r="214">
          <cell r="B214" t="str">
            <v>0600P077 COSTO MANTENIMIENTO OPERATIVO DE VEHICULOS</v>
          </cell>
        </row>
        <row r="215">
          <cell r="B215" t="str">
            <v>0600P078 COSTO MANTENIMIENTO PERIODICO POR KILOMETRO DE LA RED VIAL NACIONAL</v>
          </cell>
        </row>
        <row r="216">
          <cell r="B216" t="str">
            <v>0600P079 COSTO MANTENIMIENTO PERIODICO POR KILOMETRO DE LA RED VIAL SECUNDARIA</v>
          </cell>
        </row>
        <row r="217">
          <cell r="B217" t="str">
            <v>0600P080 COSTO MANTENIMIENTO RUTINARIO POR KILOMETRO DE LA RED VIAL NACIONAL</v>
          </cell>
        </row>
        <row r="218">
          <cell r="B218" t="str">
            <v>0600P081 COSTO MANTENIMIENTO RUTINARIO POR KILOMETRO DE LA RED VIAL SECUNDARIA</v>
          </cell>
        </row>
        <row r="219">
          <cell r="B219" t="str">
            <v>0600P082 COSTO MEJORAMIENTO POR KILOMETRO DE LA RED VIAL NACIONAL</v>
          </cell>
        </row>
        <row r="220">
          <cell r="B220" t="str">
            <v>0600P083 COSTO MEJORAMIENTO  KILOMETRO RED VIAL NACIONAL</v>
          </cell>
        </row>
        <row r="221">
          <cell r="B221" t="str">
            <v>0600P084 COSTO MEJORAMIENTO POR KILOMETRO DE LA RED VIAL SECUNDARIA</v>
          </cell>
        </row>
        <row r="222">
          <cell r="B222" t="str">
            <v>0600P085 COSTOS OPERATIVOS EN EL MANTENIMIENTO DE PEAJES EN LA RED VIAL NACIONAL DE CARRETERAS</v>
          </cell>
        </row>
        <row r="223">
          <cell r="B223" t="str">
            <v>0600P086 COSTO DE LA REHABILITACION POR KILOMETRO DE LA RED VIAL NACIONAL</v>
          </cell>
        </row>
        <row r="224">
          <cell r="B224" t="str">
            <v>0600P087 COSTO DE LA REHABILITACION POR KILOMETRO DE LA RED VIAL SECUNDARIA</v>
          </cell>
        </row>
        <row r="225">
          <cell r="B225" t="str">
            <v>0600P088 TIEMPO EN COMISIONES DE SUPERVISON</v>
          </cell>
        </row>
        <row r="226">
          <cell r="B226" t="str">
            <v>0600P089 APROBACION DE LICENCIAS AMBIENTALES PARA PROYECTOS VIALES</v>
          </cell>
        </row>
        <row r="227">
          <cell r="B227" t="str">
            <v>0600P090 EMERGENCIAS ATENDIDAS</v>
          </cell>
        </row>
        <row r="228">
          <cell r="B228" t="str">
            <v>0600P091 PAGO DE ASESORIAS POR UNIDAD DE CONCESION VIAL</v>
          </cell>
        </row>
        <row r="229">
          <cell r="B229" t="str">
            <v>0600P092 PAGO DE OBRAS COMPLEMENTARIAS A CONCESIONES VIALES</v>
          </cell>
        </row>
        <row r="230">
          <cell r="B230" t="str">
            <v>0600P093 RECAUDO Y CONTROL DE LA VALORIZACION</v>
          </cell>
        </row>
        <row r="231">
          <cell r="B231" t="str">
            <v>0600P094 RECURSOS PARA PAGO DE GARANTIAS A CONCESIONES VIALES</v>
          </cell>
        </row>
        <row r="232">
          <cell r="B232" t="str">
            <v>0600P095 RED NACIONAL VIAL CON SEÑALIZACION DE SEGURIDAD</v>
          </cell>
        </row>
        <row r="233">
          <cell r="B233" t="str">
            <v>0600P096 REPARACIONES LOCATIVAS A INMUEBLES A CARGO DE LA ENTIDAD</v>
          </cell>
        </row>
        <row r="234">
          <cell r="B234" t="str">
            <v>0600P097 REUNIONES DE CONCERTACION CON LA COMUNIDAD</v>
          </cell>
        </row>
        <row r="235">
          <cell r="B235" t="str">
            <v>0600P098 SINIESTROS CANCELADOS PARA VEHICULOS QUE TRANSITAN EN LA RED NACIONAL DE CARRETERAS</v>
          </cell>
        </row>
        <row r="236">
          <cell r="B236" t="str">
            <v>0600P099 ACCIDENTALIDAD POR MODO DE TRANSPORTE FERREO</v>
          </cell>
        </row>
        <row r="237">
          <cell r="B237" t="str">
            <v>0600P100 VIAS EXISTENTES EN EL PAIS</v>
          </cell>
        </row>
        <row r="238">
          <cell r="B238" t="str">
            <v>0600P101 LONGITUD DE CARRETERA PAVIMENTADA</v>
          </cell>
        </row>
        <row r="239">
          <cell r="B239" t="str">
            <v>0600P102 CARRETERAS ENTREGADOS EN CONCESION</v>
          </cell>
        </row>
        <row r="240">
          <cell r="B240" t="str">
            <v>0600P103 LONGITUD DE VIA FERREA</v>
          </cell>
        </row>
        <row r="241">
          <cell r="B241" t="str">
            <v>0600P104 VIAS FERREAS ENTREGADOS EN CONCESION</v>
          </cell>
        </row>
        <row r="242">
          <cell r="B242" t="str">
            <v>0600P105 PISTAS AEREAS EXISTENTES EN EL PAIS</v>
          </cell>
        </row>
        <row r="243">
          <cell r="B243" t="str">
            <v>0600P106 COBERTURA A NIVEL NACIONAL CON RADIOAYUDAS</v>
          </cell>
        </row>
        <row r="244">
          <cell r="B244" t="str">
            <v>0600P107 LONGITUD DE RIO NAVEGABLE</v>
          </cell>
        </row>
        <row r="245">
          <cell r="B245" t="str">
            <v>0600P108 LONGITUD DE DUCTOS</v>
          </cell>
        </row>
        <row r="246">
          <cell r="B246" t="str">
            <v>0600P109 INFRAESTRUCTURA PORTUARIA EN OPERACION</v>
          </cell>
        </row>
        <row r="247">
          <cell r="B247" t="str">
            <v>0600P110 LONGITUD DE ATRACADEROS EN PUERTOS DEL PAIS</v>
          </cell>
        </row>
        <row r="248">
          <cell r="B248" t="str">
            <v>0600P111 VIAJEROS QUE UTILIZAN TERMINALES DE TRANSPORTE</v>
          </cell>
        </row>
        <row r="249">
          <cell r="B249" t="str">
            <v>0600P112 PISTAS MANTENIDAS</v>
          </cell>
        </row>
        <row r="250">
          <cell r="B250" t="str">
            <v>0600P113 CERRAMIENTOS EN PISTA AEREAS MANTENIDOS</v>
          </cell>
        </row>
        <row r="251">
          <cell r="B251" t="str">
            <v>0600P114 TERMINALES AEREOS MANTENIDOS</v>
          </cell>
        </row>
        <row r="252">
          <cell r="B252" t="str">
            <v>0600P115 PISTAS AEREAS CONSTRUIDAS</v>
          </cell>
        </row>
        <row r="253">
          <cell r="B253" t="str">
            <v>0600P116 CERRAMIENTOS EN PISTAS AEREAS CONSTRUIDOS</v>
          </cell>
        </row>
        <row r="254">
          <cell r="B254" t="str">
            <v>0600P117 TERMINALES AEREOS CONSTRUIDOS</v>
          </cell>
        </row>
        <row r="255">
          <cell r="B255" t="str">
            <v>0600P118 INSTALACIONES ADMINISTRATIVAS COSNTRUIDAS</v>
          </cell>
        </row>
        <row r="256">
          <cell r="B256" t="str">
            <v>0600P119 MANTENIMIENTO DE INSTALACIONES ADMINISTRATIVAS</v>
          </cell>
        </row>
        <row r="257">
          <cell r="B257" t="str">
            <v>0600P120 SISMORESISTENCIA EN INSTALACIONES</v>
          </cell>
        </row>
        <row r="258">
          <cell r="B258" t="str">
            <v>0600P121 EQUIPOS DE SEGURIDAD MANTENIDOS</v>
          </cell>
        </row>
        <row r="259">
          <cell r="B259" t="str">
            <v>0600P122 EQUIPOS DE SEGURIDAD ADQUIRIDOS</v>
          </cell>
        </row>
        <row r="260">
          <cell r="B260" t="str">
            <v>0600P123 ADQUISICIÓN DE EQUIPOS MEDICOS</v>
          </cell>
        </row>
        <row r="261">
          <cell r="B261" t="str">
            <v>0600P124 REPOSICIÓN DE EQUIPOS  RELACIONADOS CON TELECOMUNICACIONES</v>
          </cell>
        </row>
        <row r="262">
          <cell r="B262" t="str">
            <v>0600P125 EMPRESAS AEREAS QUE INCUMPLEN CON LA NORMATIVIDAD</v>
          </cell>
        </row>
        <row r="263">
          <cell r="B263" t="str">
            <v>0600P126 ACTUALIZACIÓN DE PROGRAMAS DE CAPACITACIÓN EN EL CEA</v>
          </cell>
        </row>
        <row r="264">
          <cell r="B264" t="str">
            <v>0600P127 TALLERES Y SEMINARIOS DE CAPACITACIÓN  EFECTUADOS POR EL CEA</v>
          </cell>
        </row>
        <row r="265">
          <cell r="B265" t="str">
            <v>0600P128 PROGRAMAS ACADEMICOS IMPLEMENTADOS O EN OPERACIÓN</v>
          </cell>
        </row>
        <row r="266">
          <cell r="B266" t="str">
            <v>0600P128 AEROPUERTOS CON SISTEMAS DE DESCONTAMINARON</v>
          </cell>
        </row>
        <row r="267">
          <cell r="B267" t="str">
            <v>0600P129 IMPLEMENTACIÓN SISTEMAS DE SEGURIDAD</v>
          </cell>
        </row>
        <row r="268">
          <cell r="B268" t="str">
            <v>0600P130 ASISTENCIA TECNICA CONTRATADA</v>
          </cell>
        </row>
        <row r="269">
          <cell r="B269" t="str">
            <v>0600P131 ADQUISICIÓN DE EQUIPOS DE LABORATORIO CEA</v>
          </cell>
        </row>
        <row r="270">
          <cell r="B270" t="str">
            <v>0600P132 ADQUISICIÓN DE EQUIPOS  DE SEGURIDAD AEROPORTUARIA</v>
          </cell>
        </row>
        <row r="271">
          <cell r="B271" t="str">
            <v>0600P133 ADQUISICIÓN DE EQUIPOS DE EXTINCIÓN DE INCENDIOS</v>
          </cell>
        </row>
        <row r="272">
          <cell r="B272" t="str">
            <v>0600P134 COBERTURA DE LOS SERVICIOS DE PROTECCIÓN DE INCENDIO</v>
          </cell>
        </row>
        <row r="273">
          <cell r="B273" t="str">
            <v>0600P135 COBERTURA DEL MANTENIMIENTO A PISTAS</v>
          </cell>
        </row>
        <row r="274">
          <cell r="B274" t="str">
            <v>0600P136 COBERTURA DE LOS SERVICIOS DE SEGURIDAD EN AEROPUERTOS</v>
          </cell>
        </row>
        <row r="275">
          <cell r="B275" t="str">
            <v>0600P137 COBERTURA DE VIGILANCIA EN AEROPUERTOS</v>
          </cell>
        </row>
        <row r="276">
          <cell r="B276" t="str">
            <v>0600P138 COBERTURA DE VIGILANCIA EN ESTACIONES</v>
          </cell>
        </row>
        <row r="277">
          <cell r="B277" t="str">
            <v>0600P139 FUNCIONARIOS CON ACCESO A INTERNET</v>
          </cell>
        </row>
        <row r="278">
          <cell r="B278" t="str">
            <v>07000000 SECTOR EDUCACION Y CULTURA</v>
          </cell>
        </row>
        <row r="279">
          <cell r="B279" t="str">
            <v>0700P001 SUBSIDIOS OTORGADOS MATRICULA OFICIAL PREESCOLAR</v>
          </cell>
        </row>
        <row r="280">
          <cell r="B280" t="str">
            <v>0700P002 SUBSIDIOS OTORGADOS MATRICULA OFICIAL PRIMARIA</v>
          </cell>
        </row>
        <row r="281">
          <cell r="B281" t="str">
            <v>0700P003 SUBSIDIOS OTORGADOS MATRICULA OFICIAL SECUNDARIA</v>
          </cell>
        </row>
        <row r="282">
          <cell r="B282" t="str">
            <v>0700P004 CREDITOS OTORGADOS PARA EDUCACION SUPERIOR ICETEX</v>
          </cell>
        </row>
        <row r="283">
          <cell r="B283" t="str">
            <v>0700P005 BENEFICIARIOS DE SUBSIDIOS EDUCATIVOS</v>
          </cell>
        </row>
        <row r="284">
          <cell r="B284" t="str">
            <v>0700P006 CASAS DE CULTURA DOTADAS</v>
          </cell>
        </row>
        <row r="285">
          <cell r="B285" t="str">
            <v>0700P007 CASAS DE CULTURA TERMINADAS</v>
          </cell>
        </row>
        <row r="286">
          <cell r="B286" t="str">
            <v>0700P008 CATALOGOS TECNICOS (COLECCIONES, EXPOSICIONES TEMPORALES Y MUSEOLOGIA) PUBLICADOS</v>
          </cell>
        </row>
        <row r="287">
          <cell r="B287" t="str">
            <v>0700P009 MUSEOS A LOS QUE SE HA PRESTADO APOYO PARA SU FORTALECIMIENTO POR PARTE DE ENTIDADES DEL ESTADO</v>
          </cell>
        </row>
        <row r="288">
          <cell r="B288" t="str">
            <v>0700P010 VISITANTES A MUSEOS</v>
          </cell>
        </row>
        <row r="289">
          <cell r="B289" t="str">
            <v>0700P011 PROGRAMAS DE FORMACION AUDIOVISUAL IMPLANTADOS (EN FUNCIONAMIENTO)</v>
          </cell>
        </row>
        <row r="290">
          <cell r="B290" t="str">
            <v>0700P012 NIÑOS BENEFICIADOS EN TALLERES DE FORMACION DE ARTES PARA LA INFANCIA</v>
          </cell>
        </row>
        <row r="291">
          <cell r="B291" t="str">
            <v>0700P013 PUBLICACIONES BAJO EL PROGRAMA "BECAS DE EXCELENCIA DEL INSTITUTO DISTRIOTAL DE CULTURA Y TURISMO, IDCT"</v>
          </cell>
        </row>
        <row r="292">
          <cell r="B292" t="str">
            <v>0700P014 PUBLICACIONES DIDACTICAS Y PEDAGOGICAS</v>
          </cell>
        </row>
        <row r="293">
          <cell r="B293" t="str">
            <v>0700P015 PROGRAMAS CULTURALES PRODUCIDOS</v>
          </cell>
        </row>
        <row r="294">
          <cell r="B294" t="str">
            <v>0700P016 PROGRAMAS CULTURALES EMITIDOS A TRAVES DE RADIO COMUNITARIA</v>
          </cell>
        </row>
        <row r="295">
          <cell r="B295" t="str">
            <v>0700P017 PRODUCCIONES AUDIOVISUALES Y CINEMATOGRAFICAS COLOMBIANAS EXHIBIDAS</v>
          </cell>
        </row>
        <row r="296">
          <cell r="B296" t="str">
            <v>0700P018 NRO DE DOCENTES CAPACITADOS/AÑO</v>
          </cell>
        </row>
        <row r="297">
          <cell r="B297" t="str">
            <v>0700P019 CUPOS GENERADOS POR EL PROYECTO DE "EDUCACION RURAL BASICA" DEL MINISTERIO DE EDUCACION</v>
          </cell>
        </row>
        <row r="298">
          <cell r="B298" t="str">
            <v>0700P020 PRUEBAS A LAS QUE SE LES DIVULGA RESULTADOS (SABER, ICFES, TIMSS Y LLECE)</v>
          </cell>
        </row>
        <row r="299">
          <cell r="B299" t="str">
            <v>0700P021 PROGRAMAS DE EDUCACION SUPERIOR EVALUADOS EN LOS PROCESOS DE CERTIFICACION DE REQUISITOS BASICOS</v>
          </cell>
        </row>
        <row r="300">
          <cell r="B300" t="str">
            <v>0700P022 NUEVOS CUPOS EDUCATIVOS OFRECIDOS POR EL SECTOR OFICIAL</v>
          </cell>
        </row>
        <row r="301">
          <cell r="B301" t="str">
            <v>0700P023 CREDITOS AVALADOS A TRAVES DEL ESQUEMA DEL FONDO NACIONAL DE GARANTIAS</v>
          </cell>
        </row>
        <row r="302">
          <cell r="B302" t="str">
            <v>0700P024 CREDITOS OTORGADOS A LOS ESTRATOS 1, 2 Y 3</v>
          </cell>
        </row>
        <row r="303">
          <cell r="B303" t="str">
            <v>0700P025 CREDITOS UNIVERSITARIOS APROBADOS PARA ESTUDIANTES MATRICULADOS</v>
          </cell>
        </row>
        <row r="304">
          <cell r="B304" t="str">
            <v>0700P026 MUNICIPIOS CON COBERTURA EN LA FORMACION BASICA (PRIMARIA, MEDIA Y SECUNDARIA)</v>
          </cell>
        </row>
        <row r="305">
          <cell r="B305" t="str">
            <v>0700P027 FONDOS MIXTOS DEL SISTEMA NACIONAL DE CULTURA EVALUADOS Y EN SEGUIMIENTO</v>
          </cell>
        </row>
        <row r="306">
          <cell r="B306" t="str">
            <v>0700P028 CENTROS CULTURALES DEL SISTEMA NACIONAL DE CULTURA EVALUADOS Y EN SEGUIMIENTO</v>
          </cell>
        </row>
        <row r="307">
          <cell r="B307" t="str">
            <v>0700P029 CONSEJOS DE ARCHIVISTICA EVALUADOS Y EN SEGUIMIENTO</v>
          </cell>
        </row>
        <row r="308">
          <cell r="B308" t="str">
            <v>0700P030 MONUMENTOS NACIONALES RESTAURADOS O MANTENIDOS</v>
          </cell>
        </row>
        <row r="309">
          <cell r="B309" t="str">
            <v>0700P031 PARQUES ARQUEOLOGICOS RESTAURADOS O MANTENIDOS</v>
          </cell>
        </row>
        <row r="310">
          <cell r="B310" t="str">
            <v>0700P032 CENTROS PILOTO DE FORMACION CULTURAL LEGALMENTE CREADOS</v>
          </cell>
        </row>
        <row r="311">
          <cell r="B311" t="str">
            <v>0700P033 CENTROS DE SERVICIOS ARCHIVISTICOS LEGALMENTE CREADOS Y ASESORADOS</v>
          </cell>
        </row>
        <row r="312">
          <cell r="B312" t="str">
            <v>0700P034 CENTROS PILOTOS DE FORMACION ARQUEOLOGICA LEGALMENTE CREADOS</v>
          </cell>
        </row>
        <row r="313">
          <cell r="B313" t="str">
            <v>0700P035 INVESTIGACIONES EN ARTE Y CULTURA PUBLICADAS</v>
          </cell>
        </row>
        <row r="314">
          <cell r="B314" t="str">
            <v>0700P036 INVESTIGACIONES EN ANTROPOLOGIA E HISTORIA PUBLICADAS</v>
          </cell>
        </row>
        <row r="315">
          <cell r="B315" t="str">
            <v>0700P037 OBRAS DE ARTE MUSICALES REGISTRADAS EN LA "DIRECION NACIONAL DE DERECHOS DE AUTOR"</v>
          </cell>
        </row>
        <row r="316">
          <cell r="B316" t="str">
            <v>0700P038 OBRAS DE ARTE ESCENICAS CULTURA REGISTRADAS EN LA "DIRECION NACIONAL DE DERECHOS DE AUTOR"</v>
          </cell>
        </row>
        <row r="317">
          <cell r="B317" t="str">
            <v>0700P039 OBRAS DE LITERATURA REGISTRADAS EN LA "DIRECION NACIONAL DE DERECHOS DE AUTOR"</v>
          </cell>
        </row>
        <row r="318">
          <cell r="B318" t="str">
            <v>0700P040 EXPOSICIONES DEL ARTE Y LA CULTURA REALIZADAS</v>
          </cell>
        </row>
        <row r="319">
          <cell r="B319" t="str">
            <v>0700P041 PROGRAMAS DE "DIALOGOS DE NACION" PRODUCIDOS Y EMITIDOS POR EL MINISTERIO DE EDUCACION</v>
          </cell>
        </row>
        <row r="320">
          <cell r="B320" t="str">
            <v>0700P042 ESTUDIOS Y PROYECTOS DE CONTRIBUCION A LA LUCHA ANTIPIRATERIA EN EJECUCION (INDUSTRIA CINEMATOGRAFICA, AUDIOVISUAL, RADIAL Y DEL LIBRO)</v>
          </cell>
        </row>
        <row r="321">
          <cell r="B321" t="str">
            <v>0700P043 EJEMPLARES DE LAS MEMORIAS DEL PRIMER SEMINARIO DE ECONOMIA Y CULTURA PUBLICADOS Y DISTRIBUIDOS</v>
          </cell>
        </row>
        <row r="322">
          <cell r="B322" t="str">
            <v>0700P044 EQUIPOS ADQUIRIDOS</v>
          </cell>
        </row>
        <row r="323">
          <cell r="B323" t="str">
            <v>0700P045 AREA ADECUADA</v>
          </cell>
        </row>
        <row r="324">
          <cell r="B324" t="str">
            <v>0700P046 AREA CONSTRUIDA Y DOTADA.</v>
          </cell>
        </row>
        <row r="325">
          <cell r="B325" t="str">
            <v>0700P047 AREA ADQUIRIDA</v>
          </cell>
        </row>
        <row r="326">
          <cell r="B326" t="str">
            <v>0700P048 AGRUPACIONES Y ORQUESTAS SINFONICAS INFANTILES A LAS QUE SE HA BRINDADO APOYO POR PARTE DE LAS ENTIDADES DEL ESTADO</v>
          </cell>
        </row>
        <row r="327">
          <cell r="B327" t="str">
            <v>0700P049 POBLACION ATENDIDA</v>
          </cell>
        </row>
        <row r="328">
          <cell r="B328" t="str">
            <v>0700P050 CAPACITACIONES OFRECIDAS Y REALIZADAS</v>
          </cell>
        </row>
        <row r="329">
          <cell r="B329" t="str">
            <v>0700P051 CENTROS REGIONALES EDUCATIVOS CONSTRUIDOS Y DOTADOS</v>
          </cell>
        </row>
        <row r="330">
          <cell r="B330" t="str">
            <v>0700P052 EDICIONES PUBLICADAS</v>
          </cell>
        </row>
        <row r="331">
          <cell r="B331" t="str">
            <v>0700P053 EDIFICIOS PARA CAPACITACION (CONSTRUIDOS, ADECUADOS)</v>
          </cell>
        </row>
        <row r="332">
          <cell r="B332" t="str">
            <v>0700P054 EMPRESAS A LAS QUE SE HA BRINDADO ASESORIA EN SERVICIOS TECNOLOGICOS POR PARTE DE LA ENTIDADES DEL ESTADO</v>
          </cell>
        </row>
        <row r="333">
          <cell r="B333" t="str">
            <v>0700P055 ESTUDIOS DIFUNDIDOS O DIVULGADOS</v>
          </cell>
        </row>
        <row r="334">
          <cell r="B334" t="str">
            <v>0700P056 ESTUDIOS REALIZADOS</v>
          </cell>
        </row>
        <row r="335">
          <cell r="B335" t="str">
            <v>0700P057 FAMILIAS ATENDIDAS EN TORNO A EPISODIOS DE VIOLENCIA INTRAFAMILIAR</v>
          </cell>
        </row>
        <row r="336">
          <cell r="B336" t="str">
            <v>0700P058 FESTIVALES COMUNITARIOS REALIZADOS</v>
          </cell>
        </row>
        <row r="337">
          <cell r="B337" t="str">
            <v>0700P059 GRUPOS INTERDISCIPLINARIOS CONFORMADOS CON EL FIN DE FORTALECER LA INVESTIGACION EN LA UNIVERSIDAD</v>
          </cell>
        </row>
        <row r="338">
          <cell r="B338" t="str">
            <v>0700P060 OBRAS DE ARTE ADQUIRIDAS POR EL ESTADO Y RESTAURADAS</v>
          </cell>
        </row>
        <row r="339">
          <cell r="B339" t="str">
            <v>0700P061 PROGRAMAS DE APOYO AL DEPORTE</v>
          </cell>
        </row>
        <row r="340">
          <cell r="B340" t="str">
            <v>0700P062 PERSONAS EN CONDICIONES ESPECIALES ATENDIDAS (DISCAPACITADOS, MINORIAS ETNICAS, DESPLAZADOS, ETC.)</v>
          </cell>
        </row>
        <row r="341">
          <cell r="B341" t="str">
            <v>0700P063 TALLERES REALIZADOS</v>
          </cell>
        </row>
        <row r="342">
          <cell r="B342" t="str">
            <v>0700P064 PERSONAS CAPACITADAS</v>
          </cell>
        </row>
        <row r="343">
          <cell r="B343" t="str">
            <v>0700P065 UTILIZACION DE AREA EN ACTIVIDADES PEDAGÒGICAS EN CENTROS EDUCATIVOS</v>
          </cell>
        </row>
        <row r="344">
          <cell r="B344" t="str">
            <v>0700P066 GRADUADOS POR NIVEL DE ESCOLARIDAD</v>
          </cell>
        </row>
        <row r="345">
          <cell r="B345" t="str">
            <v>0700P067 COSTOS DE INVERSION POR CUPOS ESCOLARES</v>
          </cell>
        </row>
        <row r="346">
          <cell r="B346" t="str">
            <v>0700P068 CUPOS EDUCATIVOS OFRECIDOS</v>
          </cell>
        </row>
        <row r="347">
          <cell r="B347" t="str">
            <v>0700P069 GRADOS Y CERTIFICADOS OTORGADOS</v>
          </cell>
        </row>
        <row r="348">
          <cell r="B348" t="str">
            <v>0700P070 INTENSIDAD HORARIA POR CLASE TOMADAS POR LOS ESTUDIANTES</v>
          </cell>
        </row>
        <row r="349">
          <cell r="B349" t="str">
            <v>0700P071 ESTUDIANTES POR HORA DE CLASE</v>
          </cell>
        </row>
        <row r="350">
          <cell r="B350" t="str">
            <v>0700P072 PROMOCION DE ESTUDIANTES (GRADUADOS)</v>
          </cell>
        </row>
        <row r="351">
          <cell r="B351" t="str">
            <v>0700P073 AUSENTISMO EN CLASE</v>
          </cell>
        </row>
        <row r="352">
          <cell r="B352" t="str">
            <v>0700P074 RETIROS DE ESTUDIANTES</v>
          </cell>
        </row>
        <row r="353">
          <cell r="B353" t="str">
            <v>0700P075 DOCENTES POR FACULTAD</v>
          </cell>
        </row>
        <row r="354">
          <cell r="B354" t="str">
            <v>0700P076 VARIACION EN LOS GASTOS DE INVERSION</v>
          </cell>
        </row>
        <row r="355">
          <cell r="B355" t="str">
            <v>0700P077 DEMANDA DE CREDITOS SATISFECHA</v>
          </cell>
        </row>
        <row r="356">
          <cell r="B356" t="str">
            <v>0700P078 ESCUELAS NORMALES SUPERIORES ACREDITADAS POR CALIDAD</v>
          </cell>
        </row>
        <row r="357">
          <cell r="B357" t="str">
            <v>0700P079 ESTANDARES CURRICULARES POR AREAS FORMULADOS</v>
          </cell>
        </row>
        <row r="358">
          <cell r="B358" t="str">
            <v>0700P080 INSTITUCIONES EDUCATIVAS Y CULTURALES DOTADAS CON EQUIPO  ESPECIALIZADO Y MATERIAL TIFLOLOGICO</v>
          </cell>
        </row>
        <row r="359">
          <cell r="B359" t="str">
            <v>0700P081 INVESTIGACIONES (ASESORIAS, ENCUESTAS, VIDEOS, ETC) PUBLICADAS</v>
          </cell>
        </row>
        <row r="360">
          <cell r="B360" t="str">
            <v>0700P082 NUEVOS PROGRAMAS ACADEMICOS EDUCACION SUPERIOR DISEÑADOS O ACTUALIZADOS</v>
          </cell>
        </row>
        <row r="361">
          <cell r="B361" t="str">
            <v>0700P083 VISITANTES A PARQUES ARQUEOLOGICOS</v>
          </cell>
        </row>
        <row r="362">
          <cell r="B362" t="str">
            <v>08000000 SECTOR  INTERIOR Y JUSTICIA</v>
          </cell>
        </row>
        <row r="363">
          <cell r="B363" t="str">
            <v>0800P001 CUPOS DISPONIBLES (PLAZAS PARA REOS) EN LOS ESTABLECIMIENTOS DE RECLUSION DEL ORDEN NACIONAL</v>
          </cell>
        </row>
        <row r="364">
          <cell r="B364" t="str">
            <v>0800P002 SALIDAS EFECTIVAS RESPECTO AL TOT DE SALIDAS</v>
          </cell>
        </row>
        <row r="365">
          <cell r="B365" t="str">
            <v>0800P003 FOLIOS DE MATRICULA INMOBILIARIA SISTEMATIZADOS</v>
          </cell>
        </row>
        <row r="366">
          <cell r="B366" t="str">
            <v>0800P004 OFICINAS INTEGRADAS A LA RED INMOBILIARIA</v>
          </cell>
        </row>
        <row r="367">
          <cell r="B367" t="str">
            <v>0800P005 OFICINAS DE REGISTRO SISTEMATIZADAS ATENDIDAS TECNICAMENTE</v>
          </cell>
        </row>
        <row r="368">
          <cell r="B368" t="str">
            <v>0800P006 OFICINAS INTEGRADAS AL SISTEMA DE INFORMACION</v>
          </cell>
        </row>
        <row r="369">
          <cell r="B369" t="str">
            <v>0800P007 UNIDADES (OFICINAS) RENOVADAS</v>
          </cell>
        </row>
        <row r="370">
          <cell r="B370" t="str">
            <v>0800P008 CUBRIMIENTO DEL VOTO ELECTRONICO</v>
          </cell>
        </row>
        <row r="371">
          <cell r="B371" t="str">
            <v>0800P009 EQUIPOS ADQUIRIDOS Y EN FUNCIONAMIENTO</v>
          </cell>
        </row>
        <row r="372">
          <cell r="B372" t="str">
            <v>0800P010 MANTENIMIENTO Y MEJORAMIENTO DE SEDES</v>
          </cell>
        </row>
        <row r="373">
          <cell r="B373" t="str">
            <v>0800P011 REGISTRADURIAS INCLUIDAS EN EL SISTEMA EN LINEA</v>
          </cell>
        </row>
        <row r="374">
          <cell r="B374" t="str">
            <v>0800P012 ACTIVIDADES PROGRAMADAS POR LA ESCUELA JUDICIAL.</v>
          </cell>
        </row>
        <row r="375">
          <cell r="B375" t="str">
            <v>0800P013 AREA CONSTRUIDA DE DESPACHOS JUDICIALES</v>
          </cell>
        </row>
        <row r="376">
          <cell r="B376" t="str">
            <v>0800P014 IMPLEMENTACION DE CENTROS ESPECIALIZADOS EN MANEJO AMBIENTAL PRODUCTIVO</v>
          </cell>
        </row>
        <row r="377">
          <cell r="B377" t="str">
            <v>0800P015 EMPLEADOS ESCALAFONADOS</v>
          </cell>
        </row>
        <row r="378">
          <cell r="B378" t="str">
            <v>0800P016 ESTUDIOS DE MERCADO ELABORADOS</v>
          </cell>
        </row>
        <row r="379">
          <cell r="B379" t="str">
            <v>0800P017 ESTUDIOS SOBRE CARRERA JUDICIAL REALIZADOS</v>
          </cell>
        </row>
        <row r="380">
          <cell r="B380" t="str">
            <v>0800P018 FUNCIONARIOS ESCALAFONADOS</v>
          </cell>
        </row>
        <row r="381">
          <cell r="B381" t="str">
            <v>0800P019 ASPIRANTES QUE TERMINAN EL CURSO DEL CONSEJO SUPERIOR DE LA JUDICATURA EXIGIDO PARA OCUPAR CARGOS EN LA RAMA JUDICIAL</v>
          </cell>
        </row>
        <row r="382">
          <cell r="B382" t="str">
            <v>0800P020 INICIATIVAS LEGISLATIVAS PRESENTADAS</v>
          </cell>
        </row>
        <row r="383">
          <cell r="B383" t="str">
            <v>0800P021 MEJORAMIENTO DE LAS CONDICIONES DE LOS CENTROS PENITENCIARIOS</v>
          </cell>
        </row>
        <row r="384">
          <cell r="B384" t="str">
            <v>0800P022 MODELOS DE ATENCION Y TRATAMIENTO DROGADICCION (DISEÑADOS O DESARROLADOS) IMPLEMENTADOS</v>
          </cell>
        </row>
        <row r="385">
          <cell r="B385" t="str">
            <v>0800P023 MODELO DE ATENCION Y TRATAMIENTO DROGADICCION DISEÑADOS O DESARROLLADOS</v>
          </cell>
        </row>
        <row r="386">
          <cell r="B386" t="str">
            <v>0800P024 MODELOS EDUCATIVOS PARA EL SISTEMA PENITENCIARIO CARCELARIO</v>
          </cell>
        </row>
        <row r="387">
          <cell r="B387" t="str">
            <v>0800P025 PUBLICACIONES JUDICIALES</v>
          </cell>
        </row>
        <row r="388">
          <cell r="B388" t="str">
            <v>0800P026 PERFILES EDUCACIONALES Y LABORALES</v>
          </cell>
        </row>
        <row r="389">
          <cell r="B389" t="str">
            <v>0800P027 PUNTAJES PROMEDIO DE LAS PRUEBAS DE CONOCIMIENTOS PARA INGRESO A LA RAMA JUDICIAL</v>
          </cell>
        </row>
        <row r="390">
          <cell r="B390" t="str">
            <v>0800P028 PUNTAJES PROMEDIO DE LOS ASPIRANTES EN LOS MODULOS DEL CURSO REQUERIDO PARA OCUPAR CARGOS EN LA RAMA JUDICIAL</v>
          </cell>
        </row>
        <row r="391">
          <cell r="B391" t="str">
            <v>0800P029 SERVIDORES JUDICIALES ESCALAFONADOS</v>
          </cell>
        </row>
        <row r="392">
          <cell r="B392" t="str">
            <v>0800P030 SERVIDORES JUDICIALES EVALUADOS</v>
          </cell>
        </row>
        <row r="393">
          <cell r="B393" t="str">
            <v>0800P031 AREA AMPLIADA DE DESPACHOS JUDICIALES</v>
          </cell>
        </row>
        <row r="394">
          <cell r="B394" t="str">
            <v>0800P032 AREA DESPACHOS JUDICIALES A LA QUE SE HA REALIZADO MANTENIMIENTO</v>
          </cell>
        </row>
        <row r="395">
          <cell r="B395" t="str">
            <v>0800P033 EJECUCION DE ESTADISTICAS</v>
          </cell>
        </row>
        <row r="396">
          <cell r="B396" t="str">
            <v>0800P034 EJECUCION DE LEGISLATIVOS</v>
          </cell>
        </row>
        <row r="397">
          <cell r="B397" t="str">
            <v>0800P035 EJECUCION DE ARCHIVOS</v>
          </cell>
        </row>
        <row r="398">
          <cell r="B398" t="str">
            <v>0800P036 EJECUCION DE MODELOS</v>
          </cell>
        </row>
        <row r="399">
          <cell r="B399" t="str">
            <v>0800P037 DESPACHOS INTERVENIDOS</v>
          </cell>
        </row>
        <row r="400">
          <cell r="B400" t="str">
            <v>0800P038 EJECUCION PLANES DE SEGURIDAD</v>
          </cell>
        </row>
        <row r="401">
          <cell r="B401" t="str">
            <v>0800P039 LISTADO DE ELEGIBLES</v>
          </cell>
        </row>
        <row r="402">
          <cell r="B402" t="str">
            <v>0800P040 CUMPLIMIENTO INTENSIDAD ACADEMICA PROGRAMADA FUNCIONARIOS</v>
          </cell>
        </row>
        <row r="403">
          <cell r="B403" t="str">
            <v>0800P041 CUMPLIMIENTO INTENSIDAD ACADEMICA PROGRAMADA EMPLEADOS</v>
          </cell>
        </row>
        <row r="404">
          <cell r="B404" t="str">
            <v>0800P042 CAPACIDAD DE ATENCION A USUARIOS</v>
          </cell>
        </row>
        <row r="405">
          <cell r="B405" t="str">
            <v>0800P043 CAPACIDAD AREA DESPACHOS JUDICIALES INTERVENIDA</v>
          </cell>
        </row>
        <row r="406">
          <cell r="B406" t="str">
            <v>0800P044 EQUIDAD EN EL ACCESO</v>
          </cell>
        </row>
        <row r="407">
          <cell r="B407" t="str">
            <v>0800P045 TRANSMISION DIGITAL COLECTIVA</v>
          </cell>
        </row>
        <row r="408">
          <cell r="B408" t="str">
            <v>0800P046 CULTURA ORGANIZACIONAL</v>
          </cell>
        </row>
        <row r="409">
          <cell r="B409" t="str">
            <v>0800P047 UTILIZACION DE SOFTWARE DE GESTION JUDICIAL</v>
          </cell>
        </row>
        <row r="410">
          <cell r="B410" t="str">
            <v>0800P048 DESCONCENTRACION TAREAS ADMINISTRATIVAS EN DESPACHOS JUDICIALES</v>
          </cell>
        </row>
        <row r="411">
          <cell r="B411" t="str">
            <v>0800P049 DESPACHOS SISTEMATIZADOS NIVEL NACIONAL</v>
          </cell>
        </row>
        <row r="412">
          <cell r="B412" t="str">
            <v>0800P050 INFRAESTRUCTURA TECNOLOGICA INSTALADA A NIVEL NACIONAL</v>
          </cell>
        </row>
        <row r="413">
          <cell r="B413" t="str">
            <v>0800P051 SERVICIOS INFORMATICOS IMPLEMENTADOS</v>
          </cell>
        </row>
        <row r="414">
          <cell r="B414" t="str">
            <v>09000000 SECTOR MEDIO AMBIENTE</v>
          </cell>
        </row>
        <row r="415">
          <cell r="B415" t="str">
            <v>0900P001 OCUPACION DEL ESPACIO PUBLICO</v>
          </cell>
        </row>
        <row r="416">
          <cell r="B416" t="str">
            <v>0900P002 ASENTAMIENTOS HUMANOS EN ZONAS DE ALTO RIESGO.</v>
          </cell>
        </row>
        <row r="417">
          <cell r="B417" t="str">
            <v>0900P003 BOLETINES HIDROMETEOROLOGICA Y AMBIENTAL</v>
          </cell>
        </row>
        <row r="418">
          <cell r="B418" t="str">
            <v>0900P004 CAPACITADOS EN SISTEMAS NACIONALES Y/O REGIONALES DE AREAS PROTEGIDAS</v>
          </cell>
        </row>
        <row r="419">
          <cell r="B419" t="str">
            <v>0900P005 METODOLOGIAS IMPLEMENTADAS PARA LA VALORACION DE SERVICIOS AMBIENTALES</v>
          </cell>
        </row>
        <row r="420">
          <cell r="B420" t="str">
            <v>0900P006 DESARROLLO DE MODELOS INTERPRETATIVOS</v>
          </cell>
        </row>
        <row r="421">
          <cell r="B421" t="str">
            <v>0900P007 ÄREAS CON ESTRATEGIAS IMPLEMENTADAS DE PROTECCION Y CONTROL PARA EL SISTEMA DE PARQUES NACIONALES, SPNN</v>
          </cell>
        </row>
        <row r="422">
          <cell r="B422" t="str">
            <v>0900P008 ESTRATEGIA DE PROTECCION Y CONTROL DEL SPNN OPERANDO.</v>
          </cell>
        </row>
        <row r="423">
          <cell r="B423" t="str">
            <v>0900P009 CONVENIOS Y CONTRATOS SUSCRITOS Y/O EN DESARROLLO EN EL MARCO DEL FONDO NACIONAL AMBIENTAL, FONAM</v>
          </cell>
        </row>
        <row r="424">
          <cell r="B424" t="str">
            <v>0900P010 ACUERDOS CON COMUNIDADES PARA LA CONSERVACION DE ECOSISTEMAS ESTRATEGICOS (NACIONALES, REGIONALES Y LOCALES)</v>
          </cell>
        </row>
        <row r="425">
          <cell r="B425" t="str">
            <v>0900P011 DIAGNOSTICOS PARTICIPATIVOS DE CARACTERIZACION DE RECURSOS SOLIDOS REALIZADOS</v>
          </cell>
        </row>
        <row r="426">
          <cell r="B426" t="str">
            <v>0900P012 ESTACIONES AUTOMATICAS PROGRAMADAS</v>
          </cell>
        </row>
        <row r="427">
          <cell r="B427" t="str">
            <v>0900P013 CONVENIOS SUSCRITOS DE ASISTENCIA TECNICA</v>
          </cell>
        </row>
        <row r="428">
          <cell r="B428" t="str">
            <v>0900P014 ESTACIONES ATENDIDAS</v>
          </cell>
        </row>
        <row r="429">
          <cell r="B429" t="str">
            <v>0900P015 USUARIOS ATENDIDOS</v>
          </cell>
        </row>
        <row r="430">
          <cell r="B430" t="str">
            <v>0900P016 MANTENIMIENTO DE ESTACIONES DE RADIOSONDEO</v>
          </cell>
        </row>
        <row r="431">
          <cell r="B431" t="str">
            <v>0900P017 MEDICIONES ULTRAVIOLETA BETA, UV-B</v>
          </cell>
        </row>
        <row r="432">
          <cell r="B432" t="str">
            <v>0900P018 MEDICIONES ULTRAVIOLETA ALFA, UV-A</v>
          </cell>
        </row>
        <row r="433">
          <cell r="B433" t="str">
            <v>0900P019 MEDICIONES DE RADIACION GLOBAL</v>
          </cell>
        </row>
        <row r="434">
          <cell r="B434" t="str">
            <v>0900P020 MEDICIONES RADIACION ATMOSFERICA</v>
          </cell>
        </row>
        <row r="435">
          <cell r="B435" t="str">
            <v>0900P021 MEDICIONES RADIACION TERRESTRE</v>
          </cell>
        </row>
        <row r="436">
          <cell r="B436" t="str">
            <v>0900P022 MEDICIONES EMISION DE GASES CON EFECTO INVERNADERO</v>
          </cell>
        </row>
        <row r="437">
          <cell r="B437" t="str">
            <v>0900P023 MEDICIONES CONCENTRACION DE OZONO</v>
          </cell>
        </row>
        <row r="438">
          <cell r="B438" t="str">
            <v>0900P024 FUENTES Y SUMIDEROS DE AGUA IDENTIFICADOS</v>
          </cell>
        </row>
        <row r="439">
          <cell r="B439" t="str">
            <v>0900P025 ESTUDIOS DE CARACTERIZACION CULTURAL DE LAS ETNIAS REALIZADOS</v>
          </cell>
        </row>
        <row r="440">
          <cell r="B440" t="str">
            <v>0900P026 MAPAS DE ZONAS DE RIESGO SUSCEPTIBLE A INUNDACION</v>
          </cell>
        </row>
        <row r="441">
          <cell r="B441" t="str">
            <v>0900P027 MAPAS DE ZONAS DE RIESGO POR VOLUMENES DE PRECIPITACION</v>
          </cell>
        </row>
        <row r="442">
          <cell r="B442" t="str">
            <v>0900P028 MAPAS DE ZONAS DE RIESGO POR NIVELES Y CAUDALES</v>
          </cell>
        </row>
        <row r="443">
          <cell r="B443" t="str">
            <v>0900P029 LABORATORIOS DE AGUAS CONSTRUIDOS</v>
          </cell>
        </row>
        <row r="444">
          <cell r="B444" t="str">
            <v>0900P030 AREA DE PLANTACIONES DE PINO Y EUCALIPTO APROVECHADAS</v>
          </cell>
        </row>
        <row r="445">
          <cell r="B445" t="str">
            <v>0900P031 COMUNIDADES CAMPESINAS QUE EJERCEN ACTIVIDAD ECOTURISTICA</v>
          </cell>
        </row>
        <row r="446">
          <cell r="B446" t="str">
            <v>0900P032 ALEVINOS SEMBRADOS</v>
          </cell>
        </row>
        <row r="447">
          <cell r="B447" t="str">
            <v>0900P033 ALEVINOS LIBERADOS</v>
          </cell>
        </row>
        <row r="448">
          <cell r="B448" t="str">
            <v>0900P034 LONGITUD DE CAÑO DESTAPONADO</v>
          </cell>
        </row>
        <row r="449">
          <cell r="B449" t="str">
            <v>0900P035 LONGITUD DE CAÑO RECUPERADO</v>
          </cell>
        </row>
        <row r="450">
          <cell r="B450" t="str">
            <v>0900P036 ESPECIES CONSERVADAS Y MANTENIDAS EN ESTACIONES EXPERIMENTALES</v>
          </cell>
        </row>
        <row r="451">
          <cell r="B451" t="str">
            <v>0900P037 ARTICULOS DE CARACTER CIENTIFICO PUBLICADOS</v>
          </cell>
        </row>
        <row r="452">
          <cell r="B452" t="str">
            <v>0900P038 MONITOREO DE VIABILIDDA DE SEMILLAS</v>
          </cell>
        </row>
        <row r="453">
          <cell r="B453" t="str">
            <v>0900P039 PROYECTOS PRODUCTIVOS SOSTENIBLES</v>
          </cell>
        </row>
        <row r="454">
          <cell r="B454" t="str">
            <v>0900P040 FORMULACION DE PROYECTOS DE PROCESOS DE TECNOLOGIAS LIMPIAS</v>
          </cell>
        </row>
        <row r="455">
          <cell r="B455" t="str">
            <v>0900P041 CONSULTORIAS Y ESTUDIOS TECNICOS REALIZADAS EN EL TEMA DE AREAS PROTEGIDAS</v>
          </cell>
        </row>
        <row r="456">
          <cell r="B456" t="str">
            <v>0900P042 REGLAMENTACIONES Y ACUERDOS  EMITIDOS EN EL TEMA SOBRE EL FONDO NACIOANL AMBIENTAL, FONAM</v>
          </cell>
        </row>
        <row r="457">
          <cell r="B457" t="str">
            <v>0900P043 EVENTOS REALIZADOS POR LA UNIDAD ADMINISTRATIVA ESPACIAL DE PARQUES NACIONALES, UAESPNN SOBRE EL TEMA DE AREAS PROTEGIDAS</v>
          </cell>
        </row>
        <row r="458">
          <cell r="B458" t="str">
            <v>0900P044 AREA ADQUIRIDA Y CONSERVADA</v>
          </cell>
        </row>
        <row r="459">
          <cell r="B459" t="str">
            <v>0900P045 PROYECTOS PRODUCTIVOS SOSTENIBLE</v>
          </cell>
        </row>
        <row r="460">
          <cell r="B460" t="str">
            <v>0900P046 MUNICIPIOS CON PROGRAMA DE EDUCACION AMBIENTAL EN EL MANEJO INTEGRAL DE RESIDUOS SOLIDOS.</v>
          </cell>
        </row>
        <row r="461">
          <cell r="B461" t="str">
            <v>0900P047 DIAGNOSTICOS PARTICIPATIVOS REALIZADOS</v>
          </cell>
        </row>
        <row r="462">
          <cell r="B462" t="str">
            <v>0900P048 PROYECTOS DE PROCESOS DE TECNOLOGIAS LIMPIAS</v>
          </cell>
        </row>
        <row r="463">
          <cell r="B463" t="str">
            <v>0900P049 DEMANDA VS OFERTA DE AGUA</v>
          </cell>
        </row>
        <row r="464">
          <cell r="B464" t="str">
            <v>0900P050 CARGA DE DBO</v>
          </cell>
        </row>
        <row r="465">
          <cell r="B465" t="str">
            <v>0900P051 CARGA DE SST</v>
          </cell>
        </row>
        <row r="466">
          <cell r="B466" t="str">
            <v>0900P052 DISEÑOS DE PLANTAS TRATAMIENTO DE AGUA</v>
          </cell>
        </row>
        <row r="467">
          <cell r="B467" t="str">
            <v>0900P053 FUENTES IDENTIFICADAS DE EMISION DE GASES EFECTO INVERNADERO</v>
          </cell>
        </row>
        <row r="468">
          <cell r="B468" t="str">
            <v>0900P054 DENSIDAD DE POBLACION</v>
          </cell>
        </row>
        <row r="469">
          <cell r="B469" t="str">
            <v>0900P055 TASA DE FERTILIDAD</v>
          </cell>
        </row>
        <row r="470">
          <cell r="B470" t="str">
            <v>0900P056 CAMBIO DE USOS DE LA TIERRA</v>
          </cell>
        </row>
        <row r="471">
          <cell r="B471" t="str">
            <v>0900P057 SUPERFICIE EN USO</v>
          </cell>
        </row>
        <row r="472">
          <cell r="B472" t="str">
            <v>0900P058 INDICE DE DEGRADACION DEL SUELO</v>
          </cell>
        </row>
        <row r="473">
          <cell r="B473" t="str">
            <v>0900P059 POBLACION EXPUESTA A DESASTRES</v>
          </cell>
        </row>
        <row r="474">
          <cell r="B474" t="str">
            <v>0900P060 RESERVAS COMO PORCENTAJE DE RESERVAS PROBADAS ANUALMENTE</v>
          </cell>
        </row>
        <row r="475">
          <cell r="B475" t="str">
            <v>0900P061 VEHICULOS PER CAPITA</v>
          </cell>
        </row>
        <row r="476">
          <cell r="B476" t="str">
            <v>0900P062 DISTRIBUCION DEL PARQUE AUTOMOTOR</v>
          </cell>
        </row>
        <row r="477">
          <cell r="B477" t="str">
            <v>0900P063 RECICLADO DE RESIDUOS DOMESTICOS E INDUSTRIALES</v>
          </cell>
        </row>
        <row r="478">
          <cell r="B478" t="str">
            <v>0900P064 MUNICIPIOS CON SISTEMA DE DESCONTAMINACION</v>
          </cell>
        </row>
        <row r="479">
          <cell r="B479" t="str">
            <v>0900P065 CAPACIDAD DE TRATAMIENTO</v>
          </cell>
        </row>
        <row r="480">
          <cell r="B480" t="str">
            <v>10000000 SECTOR ADMINISTRACION DEL ESTADO</v>
          </cell>
        </row>
        <row r="481">
          <cell r="B481" t="str">
            <v>1000P001 PARTICIPACION ELECTORAL</v>
          </cell>
        </row>
        <row r="482">
          <cell r="B482" t="str">
            <v>1000P002 NUEVAS ALTERNATIVAS POLITICAS (PROGRAMAS, ACCIONES, LEYES, DECRETOS, ESTRATEGIAS, ETC)</v>
          </cell>
        </row>
        <row r="483">
          <cell r="B483" t="str">
            <v>1000P003 PEQUEÑAS Y MEDIANAS EMPRESAS, PYMES CON SISTEMA DE DECLARACION Y PAGO ELECTRONICO</v>
          </cell>
        </row>
        <row r="484">
          <cell r="B484" t="str">
            <v>1000P004 VARIACION MARGINAL DEL RECAUDO REAL</v>
          </cell>
        </row>
        <row r="485">
          <cell r="B485" t="str">
            <v>1000P005 TASA DE CRECIMIENTO REAL PROMEDIO DEL RECAUDO</v>
          </cell>
        </row>
        <row r="486">
          <cell r="B486" t="str">
            <v>1000P006 ELASTICIDAD DEL RECAUDO DE LOS IMPUESTOS FRENTE AL PIB DEPARTAMENTAL.</v>
          </cell>
        </row>
        <row r="487">
          <cell r="B487" t="str">
            <v>1000P007 PARTICIPACION PORCENTUAL DE CAD IMPUESTO EN LOS INGRESOS TRIBUTARIOS TERRITORIALES Y EN LOS INGRESOS CORRIENTES</v>
          </cell>
        </row>
        <row r="488">
          <cell r="B488" t="str">
            <v>1000P008 RENDIMIENTO DE RECAUDOS</v>
          </cell>
        </row>
        <row r="489">
          <cell r="B489" t="str">
            <v>1000P009 ESFUERZO FISCAL REAL</v>
          </cell>
        </row>
        <row r="490">
          <cell r="B490" t="str">
            <v>1000P101 BENEFICIARIOS DE LOS PROGRAMAS (AUXILIOS DE MANUTENCION, ASEO, ETC) DE LA RED DE SOLIDARIDAD SOCIAL, RSS</v>
          </cell>
        </row>
        <row r="491">
          <cell r="B491" t="str">
            <v>1000P102 FAMILIAS BENEFICIARIAS DEL PROGRAMA (AUXILIOS DE MANUTENCION, ASEO, ETC) DE LA RED DE SOLIDARIDAD SOCIAL, RSS</v>
          </cell>
        </row>
        <row r="492">
          <cell r="B492" t="str">
            <v>1000P103 CONTRATOS PARA LA ATENCION A LA COMUNIDAD</v>
          </cell>
        </row>
        <row r="493">
          <cell r="B493" t="str">
            <v>1000P104 BENEFICIARIOS DE LOS USUARIOS DE AYUDA HUMANITARIA</v>
          </cell>
        </row>
        <row r="494">
          <cell r="B494" t="str">
            <v>1000P105 EVENTOS DE DESPLAZAMIENTO MASIVO REGISTRADO</v>
          </cell>
        </row>
        <row r="495">
          <cell r="B495" t="str">
            <v>1000P106 ORGANIZACIONES NO GUBERNAMENTALES, ONGS CONTRATADAS PARA LA ATENCION HUMANITARIA DE EMERGENCIA</v>
          </cell>
        </row>
        <row r="496">
          <cell r="B496" t="str">
            <v>1000P107 UNIDADES DE ATENCION Y ORIENTACION (UAO) CONFORMADAS Y FORTALECIDAS</v>
          </cell>
        </row>
        <row r="497">
          <cell r="B497" t="str">
            <v>1000P108 ASISTENCIAS TECNICAS CONTRATADAS</v>
          </cell>
        </row>
        <row r="498">
          <cell r="B498" t="str">
            <v>1000P109 ALIANZAS FIRMADAS PARA AYUDAS A DESPLAZADOS</v>
          </cell>
        </row>
        <row r="499">
          <cell r="B499" t="str">
            <v>1000P110 FAMILIAS DESPLAZADAS RETORNADAS POR PROGRAMAS DE LA RSS</v>
          </cell>
        </row>
        <row r="500">
          <cell r="B500" t="str">
            <v>1000P111 PERSONAS BENEFICIADAS CON DISTRIBUCION DE ALIMENTOS</v>
          </cell>
        </row>
        <row r="501">
          <cell r="B501" t="str">
            <v>1000P112 COMUNIDADES BENEFICIARIAS DE PROGRAMAS DE FORTALECIMIENTO A CAPACIDAD LOCAL</v>
          </cell>
        </row>
        <row r="502">
          <cell r="B502" t="str">
            <v>1000P113 MUNICIPIOS CON IMPLANTACION DE SISTEMA DE MONITOREO Y SEGUIMIENTO A POYECTOS</v>
          </cell>
        </row>
        <row r="503">
          <cell r="B503" t="str">
            <v>1000P114 NRO DE LAS UNIDADES COMUNITARIAS DESPLAZADAS QUE SE HAN RETORNADO O REUBICADO</v>
          </cell>
        </row>
        <row r="504">
          <cell r="B504" t="str">
            <v>1000P115 PLANES DE DESARROLLO INTEGRALES Y PILOTO DESARROLLADOS POR LA ENTIDAD</v>
          </cell>
        </row>
        <row r="505">
          <cell r="B505" t="str">
            <v>1000P116 NRO DE ESTUDIOS DE CARACTERIZACION REALIZADOS</v>
          </cell>
        </row>
        <row r="506">
          <cell r="B506" t="str">
            <v>1000P117 CONFORMACION DE LA COMISION HUMANITARIA.</v>
          </cell>
        </row>
        <row r="507">
          <cell r="B507" t="str">
            <v>1000P118 ACUERDOS SUSCRITOS O ESTABLECIDOS PARA PREVENIR EL DESPLAZAMIENTO MASIVO</v>
          </cell>
        </row>
        <row r="508">
          <cell r="B508" t="str">
            <v>1000P119 CONFORMACION DE UNIDADES DE ATENCION Y ORIENTACION EN MUNICIPIOS RECEPTORES</v>
          </cell>
        </row>
        <row r="509">
          <cell r="B509" t="str">
            <v>1000P120 CONFORMACION DE REDES COMUNITARIAS, MECANISMOS DE COMUNICACION Y ALERTAS TEMPRANAS</v>
          </cell>
        </row>
        <row r="510">
          <cell r="B510" t="str">
            <v>1000P121 PPRESTACION DE SERVICIOS TEMPORALES</v>
          </cell>
        </row>
        <row r="511">
          <cell r="B511" t="str">
            <v>1000P122 NRO DE COMITES DE PREVENCION Y ALERTAS TEMPRANAS CONFORMADOS</v>
          </cell>
        </row>
        <row r="512">
          <cell r="B512" t="str">
            <v>1000P123 NRO DE PROGRAMAS Y PROYECTOS ECONOMICOS ASOCIATIVOS Y COMUNITARIOS PUESTOS EN MARCHA</v>
          </cell>
        </row>
        <row r="513">
          <cell r="B513" t="str">
            <v>1000P124 NRO DE MODELOS DE SEGURIDAD DESARROLLADOS E IMPLEMENTADOS</v>
          </cell>
        </row>
        <row r="514">
          <cell r="B514" t="str">
            <v>1000P125 NRO DE FAMILIAS QUE TUVIERON ACCESO A TIERRAS (RURAL)</v>
          </cell>
        </row>
        <row r="515">
          <cell r="B515" t="str">
            <v>1000P126 NRO DE FAMILIAS QUE TUVIERON ACCESO A PREDIOS (RURALES O URBANOS)</v>
          </cell>
        </row>
        <row r="516">
          <cell r="B516" t="str">
            <v>1000P127 NRO DE FAMILIAS QUE TUVIERON ACCESO A PLANES DE MEJORAMIENTO DE PREDIOS (RURALES O URBANOS)</v>
          </cell>
        </row>
        <row r="517">
          <cell r="B517" t="str">
            <v>1000P128 NRO DE PROYECTOS DE INFRAESTRUCTURA DESARROLLADOS</v>
          </cell>
        </row>
        <row r="518">
          <cell r="B518" t="str">
            <v>1000P129 CONSULTARIAS REALIZADAS PARA LA REVISION DE LA NORMATIVIDAD</v>
          </cell>
        </row>
        <row r="519">
          <cell r="B519" t="str">
            <v>1000P130 NRO DE ESTRATEGIAS PARA ORGANIZAR Y FORTALECER LA PARTICIPACION DEPARTAMENTAL Y MUNICIPAL IMPLEMENTADAS</v>
          </cell>
        </row>
        <row r="520">
          <cell r="B520" t="str">
            <v>1000P131 NRO DE NUEVOS LINEAMIENTOS Y PROCEDIMIENTOS ESTABLECIDOS (ADJUDICACION DE TIERRAS, SUBSIDIOS DE VIVIENDA, PROTECCION A LA PRODUCCION CAMPESINA, MECANISMOS DE COMERCIALIZACION, ETC)</v>
          </cell>
        </row>
        <row r="521">
          <cell r="B521" t="str">
            <v>1000P132 ESTRATEGIAS Y ACCIONES DESARROLLADAS PARA FORTALECER LOS DIFERENTES FONDOS DE AYUDA</v>
          </cell>
        </row>
        <row r="522">
          <cell r="B522" t="str">
            <v>1000P133 ESTRATEGIAS Y ACCIONES DESARROLLADAS PARA FORTALECER LOS DIFERENTES OBSERVATORIOS DE DESPLAZAMIENTO</v>
          </cell>
        </row>
        <row r="523">
          <cell r="B523" t="str">
            <v>1000P134 AUDITORIAS EXTERNAS CONTRATADAS</v>
          </cell>
        </row>
        <row r="524">
          <cell r="B524" t="str">
            <v>1000P135 NRO DE SISTEMAS DE INFORMACION Y ALERTAS TEMPRANAS IMPLANTADOS</v>
          </cell>
        </row>
        <row r="525">
          <cell r="B525" t="str">
            <v>1000P201 COBERTURA CON LA IMPLEMENTACION DEL SISTEMA DE GESTION</v>
          </cell>
        </row>
        <row r="526">
          <cell r="B526" t="str">
            <v>1000P202 COBERTURA CON LA IMPLEMENTACION DEL SISTEMA DATAWAREHOUSE</v>
          </cell>
        </row>
        <row r="527">
          <cell r="B527" t="str">
            <v>1000P203 PROGRAMACION DE EVENTOS DE DIVULGACION</v>
          </cell>
        </row>
        <row r="528">
          <cell r="B528" t="str">
            <v>1000P204 ESTUDIOS REALIZADOS</v>
          </cell>
        </row>
        <row r="529">
          <cell r="B529" t="str">
            <v>1000P205 PRODUCTOS ESPERADOS POR CONTRATOS SUSCRITOS</v>
          </cell>
        </row>
        <row r="530">
          <cell r="B530" t="str">
            <v>1000P301 SEMINARIOS O EVENTOS REALIZADOS</v>
          </cell>
        </row>
        <row r="531">
          <cell r="B531" t="str">
            <v>1000P302 INFORMES PRESENTADOS</v>
          </cell>
        </row>
        <row r="532">
          <cell r="B532" t="str">
            <v>1000P303 PROYECTOS Y/O PROGRAMAS SELECCIONADOS (PARA SER: IMPULSADOS, FINANCIADOS, EVALUADOS, ASESORADOS, ETC)</v>
          </cell>
        </row>
        <row r="533">
          <cell r="B533" t="str">
            <v>1000P304 ASISTENCIA TECNICA A ENTIDADES</v>
          </cell>
        </row>
        <row r="534">
          <cell r="B534" t="str">
            <v>1000P305 ACTUALIZACION DE DOCUMENTOS</v>
          </cell>
        </row>
        <row r="535">
          <cell r="B535" t="str">
            <v>1000P306 PROPUESTA DE LEY MARCO - NORMAS REGLAMENTARIAS PRESENTADAS A CONGRESO</v>
          </cell>
        </row>
        <row r="536">
          <cell r="B536" t="str">
            <v>1000P307 DIAGNOSTICO DE OFICINAS DE PLANEACION REALIZADOS</v>
          </cell>
        </row>
        <row r="537">
          <cell r="B537" t="str">
            <v>1000P308 SEMINARIOS PARA LA IMPLEMENTACION DEL SINAGEP</v>
          </cell>
        </row>
        <row r="538">
          <cell r="B538" t="str">
            <v>1000P309 INSTITUCIONES FORTALECIDAS PARA LA IMPLEMENTACION DEL SINAGEP</v>
          </cell>
        </row>
        <row r="539">
          <cell r="B539" t="str">
            <v>1000P310 DOCUMENTOS DE DISEÑO DE ESTRATEGIAS DE CAPACITACION.</v>
          </cell>
        </row>
        <row r="540">
          <cell r="B540" t="str">
            <v>1000P311 CONVENIOS CON INSTITUCIONES DE EDUCACION SUPERIOR.</v>
          </cell>
        </row>
        <row r="541">
          <cell r="B541" t="str">
            <v>1000P313 DISEÑOS DE SISTEMAS DE TRANSPORTE PUBLICO URBANO Y MASIVO PRESENTADOS AL DNP</v>
          </cell>
        </row>
        <row r="542">
          <cell r="B542" t="str">
            <v>1000P314 DOCUMENTOS E INVESTIGACIONES QUE PERMITAN LA GESTION TERRITORIAL DISEÑADOS</v>
          </cell>
        </row>
        <row r="543">
          <cell r="B543" t="str">
            <v>1000P315 PROYECTOS ESTRUCTURADOS DENTRO DEL MARCO DE LA POLITICA DE CONCESIONES EN TRANSPORTE</v>
          </cell>
        </row>
        <row r="544">
          <cell r="B544" t="str">
            <v>1000P316 ACTIVIDADES DE BIENESTAR REALIZADAS</v>
          </cell>
        </row>
        <row r="545">
          <cell r="B545" t="str">
            <v>1000P317 DOCUMENTOS A PUBLICAR</v>
          </cell>
        </row>
        <row r="546">
          <cell r="B546" t="str">
            <v>1000P318 MATERIALES Y SUMINISTROS ADQUIRIDOS</v>
          </cell>
        </row>
        <row r="547">
          <cell r="B547" t="str">
            <v>1000P319 CUPOS DE CAPACITACION OFRECIDOS</v>
          </cell>
        </row>
        <row r="548">
          <cell r="B548" t="str">
            <v>1000P320 PRODUCTOS O INFORMES RECIBIDOS A SATISFACCION</v>
          </cell>
        </row>
        <row r="549">
          <cell r="B549" t="str">
            <v>1000P321 REPOSICION DE EQUIPOS</v>
          </cell>
        </row>
        <row r="550">
          <cell r="B550" t="str">
            <v>1000P322 SERVICIO DE MANTENIMIENTO PREVENTIVO Y CORRECTIVO A EQUIPOS</v>
          </cell>
        </row>
        <row r="551">
          <cell r="B551" t="str">
            <v>1000P323 LIQUIDACION FINAL FONDOS REGIONALES DE INVERSION CORPES</v>
          </cell>
        </row>
        <row r="552">
          <cell r="B552" t="str">
            <v>1000P324 ADECUACIONES INSTITUCIONALES EJECUTADAS</v>
          </cell>
        </row>
        <row r="553">
          <cell r="B553" t="str">
            <v>1000P325 ADQUISICION DE SOFTWARE</v>
          </cell>
        </row>
        <row r="554">
          <cell r="B554" t="str">
            <v>1000P326 CONSULTARIAS CONTRATADAS</v>
          </cell>
        </row>
        <row r="555">
          <cell r="B555" t="str">
            <v>1000P327 ELABORACION DE TERMINOS DE REFERENCIA</v>
          </cell>
        </row>
        <row r="556">
          <cell r="B556" t="str">
            <v>1000P328 ESTUDIOS Y MANUALES REVISADOS</v>
          </cell>
        </row>
        <row r="557">
          <cell r="B557" t="str">
            <v>1000P329 ACTIVIDADES PREVIAS AL DESEMBOLSO (REQUISITOS DE OBLIGATORIO CUMPLIMIENTO: CARTAS DE COMPROMISO, POLIZAS, CONVENIOS, ETC)</v>
          </cell>
        </row>
        <row r="558">
          <cell r="B558" t="str">
            <v>1000P401 AREA ADECUADA EN INFRAESTRUCTURA</v>
          </cell>
        </row>
        <row r="559">
          <cell r="B559" t="str">
            <v>1000P402 AREA ADQUIRIDA PARA SEDES</v>
          </cell>
        </row>
        <row r="560">
          <cell r="B560" t="str">
            <v>1000P403 EQUIPOS ADECUADOS</v>
          </cell>
        </row>
        <row r="561">
          <cell r="B561" t="str">
            <v>1000P404 EQUIPOS OPERATIVOS ESPECIALIZADOS ADQUIRIDOS</v>
          </cell>
        </row>
        <row r="562">
          <cell r="B562" t="str">
            <v>1000P405 FUNCIONARIOS CON EQUIPOS DE COMUNICACION (RADIOS)</v>
          </cell>
        </row>
        <row r="563">
          <cell r="B563" t="str">
            <v>1000P406 TARJETAS DECADACTILARES SISTEMATIZADAS</v>
          </cell>
        </row>
        <row r="564">
          <cell r="B564" t="str">
            <v>1000P407 VEHICULOS ADQUIRIDOS</v>
          </cell>
        </row>
        <row r="565">
          <cell r="B565" t="str">
            <v>1000P501 AREA DE SEDES NACIONALES MEJORADAS</v>
          </cell>
        </row>
        <row r="566">
          <cell r="B566" t="str">
            <v>1000P502 AREA DOTADA SEDE NACIONAL</v>
          </cell>
        </row>
        <row r="567">
          <cell r="B567" t="str">
            <v>1000P503 SEDES EN EL EXTERIOR MEJORADAS</v>
          </cell>
        </row>
        <row r="568">
          <cell r="B568" t="str">
            <v>1000P504 SERVICIOS TECNOLOGICOS</v>
          </cell>
        </row>
        <row r="569">
          <cell r="B569" t="str">
            <v>11000000 SECTOR AGROPECUARIO</v>
          </cell>
        </row>
        <row r="570">
          <cell r="B570" t="str">
            <v>1100P001 EMPRESAS GENERADAS</v>
          </cell>
        </row>
        <row r="571">
          <cell r="B571" t="str">
            <v>1100P002 DISTRITOS DE RIEGO TERMINADOS</v>
          </cell>
        </row>
        <row r="572">
          <cell r="B572" t="str">
            <v>1100P003 HECTAREAS PROTEGIDAS DE INUNDACIONES</v>
          </cell>
        </row>
        <row r="573">
          <cell r="B573" t="str">
            <v>1100P004 FUENTES DE AGUA CANALIZADAS</v>
          </cell>
        </row>
        <row r="574">
          <cell r="B574" t="str">
            <v>1100P005 PROYECTOS REALIZADOS POR ALIANZAS</v>
          </cell>
        </row>
        <row r="575">
          <cell r="B575" t="str">
            <v>1100P006 EMPRESAS DE INNOVACION</v>
          </cell>
        </row>
        <row r="576">
          <cell r="B576" t="str">
            <v>1100P007 PERSONAS BENEFICIADAS CON LAS TRANSFERENCIAS TECNOLOGICAS</v>
          </cell>
        </row>
        <row r="577">
          <cell r="B577" t="str">
            <v>1100P008 AREA ADECUADA</v>
          </cell>
        </row>
        <row r="578">
          <cell r="B578" t="str">
            <v>1100P009 AREA AFECTADA POR PLAGAS  Y ENFERMEDADES EN CULTIVOS</v>
          </cell>
        </row>
        <row r="579">
          <cell r="B579" t="str">
            <v>1100P010 AREA BENEFICIADA CON SISTEMA DE RIEGO</v>
          </cell>
        </row>
        <row r="580">
          <cell r="B580" t="str">
            <v>1100P011 AREA CON PROTECCION</v>
          </cell>
        </row>
        <row r="581">
          <cell r="B581" t="str">
            <v>1100P012 AREA SIN PROTECCION</v>
          </cell>
        </row>
        <row r="582">
          <cell r="B582" t="str">
            <v>1100P013 CONEXIONES DOMICILIARIAS</v>
          </cell>
        </row>
        <row r="583">
          <cell r="B583" t="str">
            <v>1100P014 CREDITOS AVALADOS A TRAVES DEL ESQUEMA DEL INCENTIVO A LA CAPITALIZACION RURAL</v>
          </cell>
        </row>
        <row r="584">
          <cell r="B584" t="str">
            <v>1100P015 DISEÑOS DETALLADOS REALIZADOS</v>
          </cell>
        </row>
        <row r="585">
          <cell r="B585" t="str">
            <v>1100P016 DISTRITOS DE RIEGO CONSTRUIDOS</v>
          </cell>
        </row>
        <row r="586">
          <cell r="B586" t="str">
            <v>1100P017 DISTRITOS DE RIEGO REHABILITADOS Y/O COMPLEMENTADOS</v>
          </cell>
        </row>
        <row r="587">
          <cell r="B587" t="str">
            <v>1100P018 MATRIAL INVESTIGATIVO PUBLICADO</v>
          </cell>
        </row>
        <row r="588">
          <cell r="B588" t="str">
            <v>1100P019 ENTES TERRITORIALES APOYADOS</v>
          </cell>
        </row>
        <row r="589">
          <cell r="B589" t="str">
            <v>1100P020 EQUIPOS ADQUIRIDOS</v>
          </cell>
        </row>
        <row r="590">
          <cell r="B590" t="str">
            <v>1100P021 ESTUDIOS DE FACTIBILIDAD REALIZADOS</v>
          </cell>
        </row>
        <row r="591">
          <cell r="B591" t="str">
            <v>1100P022 ESTUDIOS Y DISEÑOS REALIZADOS</v>
          </cell>
        </row>
        <row r="592">
          <cell r="B592" t="str">
            <v>1100P023 CAPACITACION REALIZADA</v>
          </cell>
        </row>
        <row r="593">
          <cell r="B593" t="str">
            <v>1100P024 FAMILIAS BENEFICIADAS CON LA CONSTITUCION O AMPLIACION DE RESGUARDOS INDIGENAS</v>
          </cell>
        </row>
        <row r="594">
          <cell r="B594" t="str">
            <v>1100P025 FOCOS DE ENFERMEDADES DE CONTROL OFICIAL EN ANIMALES REGISTRADOS Y CONTROLADOS</v>
          </cell>
        </row>
        <row r="595">
          <cell r="B595" t="str">
            <v>1100P026 FUNCIONARIOS CAPACITADOS</v>
          </cell>
        </row>
        <row r="596">
          <cell r="B596" t="str">
            <v>1100P027 GRUPOS ASOCIATIVOS CONSTITUIDOS</v>
          </cell>
        </row>
        <row r="597">
          <cell r="B597" t="str">
            <v>1100P028 AREA ADQUIRIDA PARA RESGUARDOS INDIGENAS</v>
          </cell>
        </row>
        <row r="598">
          <cell r="B598" t="str">
            <v>1100P029 INVESTIGACIONES EN CULTIVOS REALIZADAS</v>
          </cell>
        </row>
        <row r="599">
          <cell r="B599" t="str">
            <v>1100P030 ALIANZAS CONSTITUIDAS</v>
          </cell>
        </row>
        <row r="600">
          <cell r="B600" t="str">
            <v>1100P031 NRO DE BENEFICIARIOS PRANES</v>
          </cell>
        </row>
        <row r="601">
          <cell r="B601" t="str">
            <v>1100P032 BENEFICIARIOS VIVIENDA RURAL</v>
          </cell>
        </row>
        <row r="602">
          <cell r="B602" t="str">
            <v>1100P033 DOCUMENTOS IMPRESOS Y/O MAGNETICOS CON INFORMACION SECTORIAL</v>
          </cell>
        </row>
        <row r="603">
          <cell r="B603" t="str">
            <v>1100P034 FAMILIAS BENEFICIADAS CON ADQUISICION TIERRAS</v>
          </cell>
        </row>
        <row r="604">
          <cell r="B604" t="str">
            <v>1100P035 NRO DE FOCOS DE FIEBRE AFTOSA EN EL PAIS (EXCLUYENDO, COSTA ATLANTICA, ANTIOQUIA Y ZONA NORTE DEL CHOCO)</v>
          </cell>
        </row>
        <row r="605">
          <cell r="B605" t="str">
            <v>1100P036 AREA ADQUIRIDA PARA TITULACION</v>
          </cell>
        </row>
        <row r="606">
          <cell r="B606" t="str">
            <v>1100P037 AREA LEGALIZADA PARA TITULACION</v>
          </cell>
        </row>
        <row r="607">
          <cell r="B607" t="str">
            <v>1100P038 AREAS LEGALIZADAS A COMUNIDADES NEGRAS</v>
          </cell>
        </row>
        <row r="608">
          <cell r="B608" t="str">
            <v>1100P039 AREAS RECUPERADAS CON PRODUCTOS INCLUIDOS EN LAS CADENAS PRODUCTIVAS</v>
          </cell>
        </row>
        <row r="609">
          <cell r="B609" t="str">
            <v>1100P040 AREAS REFORESTADAS</v>
          </cell>
        </row>
        <row r="610">
          <cell r="B610" t="str">
            <v>1100P041 DESARROLLO DE CADENAS PRODUCTIVAS</v>
          </cell>
        </row>
        <row r="611">
          <cell r="B611" t="str">
            <v>1100P042 INVESTIGACIONES EJECUTADAS</v>
          </cell>
        </row>
        <row r="612">
          <cell r="B612" t="str">
            <v>1100P043 MICROEMPRESARIOS RURALES BENEFICIADOS</v>
          </cell>
        </row>
        <row r="613">
          <cell r="B613" t="str">
            <v>1100P044 PESCADORES BENEFICIADOS EN TALLERES DE CAPACITACION (EN PROCESAMIENTO Y MANIPULACION DE PRODUCTOS PESQUEROS)</v>
          </cell>
        </row>
        <row r="614">
          <cell r="B614" t="str">
            <v>1100P045 PESCADORES Y ACUICULTORES CAPACITADOS</v>
          </cell>
        </row>
        <row r="615">
          <cell r="B615" t="str">
            <v>1100P046 PRODUCTORES BENEFICIADOS CON PROYECTOS DE ORIGEN TERRITORIAL</v>
          </cell>
        </row>
        <row r="616">
          <cell r="B616" t="str">
            <v>1100P047 PUBLICACIONES Y ESTADISTICAS PESQUERAS</v>
          </cell>
        </row>
        <row r="617">
          <cell r="B617" t="str">
            <v>1100P048 PUNTOS ESTABLECIDOS RED DE SISTEMATIZACION INTERNA DE LA ENTIDAD</v>
          </cell>
        </row>
        <row r="618">
          <cell r="B618" t="str">
            <v>1100P049 RESGUARDOS INDIGENAS</v>
          </cell>
        </row>
        <row r="619">
          <cell r="B619" t="str">
            <v>1100P050 NRO DE RESGUARDOS INDIGENAS CONSTITUIDOS</v>
          </cell>
        </row>
        <row r="620">
          <cell r="B620" t="str">
            <v>1100P051 TITULOS COLECTIVOS OTORGADOS A COMUNIDADES NEGRAS</v>
          </cell>
        </row>
        <row r="621">
          <cell r="B621" t="str">
            <v>1100P052 TITULOS EXPEDIDOS</v>
          </cell>
        </row>
        <row r="622">
          <cell r="B622" t="str">
            <v>1100P053 TONELADAS PRODUCIDAS EN PRODUCTOS DE CADENAS</v>
          </cell>
        </row>
        <row r="623">
          <cell r="B623" t="str">
            <v>1100P054 TONELADAS COMERCIALIZADAS CON RECURSOS DE LOS INCENTIVOS A LA COMERCIALIZACION</v>
          </cell>
        </row>
        <row r="624">
          <cell r="B624" t="str">
            <v>1100P055 INVERSION EN MEJORAS DE RESGUARDOS INDIGENAS</v>
          </cell>
        </row>
        <row r="625">
          <cell r="B625" t="str">
            <v>1100P056 ORGANIZACIONES FORMALES Y/O GRUPOS APOYADOS</v>
          </cell>
        </row>
        <row r="626">
          <cell r="B626" t="str">
            <v>1100P057 PLAGAS  Y ENFERMEDADES EXOTICAS (EN ANIMALES Y VEGETALES) QUE INGRESARON Y SE ESTABLECIERON EN EL PAIS</v>
          </cell>
        </row>
        <row r="627">
          <cell r="B627" t="str">
            <v>1100P058 ERRADICACION DE PLAGAS Y ENFERMEDADES EXOTICAS EN ANIMALES Y VEGETALES DETECTADAS</v>
          </cell>
        </row>
        <row r="628">
          <cell r="B628" t="str">
            <v>1100P059 PROCESOS AGROPECUARIOS MEJORADOS</v>
          </cell>
        </row>
        <row r="629">
          <cell r="B629" t="str">
            <v>1100P060 PRODUCCION AGROPECUARIA COMERCIALIZADA</v>
          </cell>
        </row>
        <row r="630">
          <cell r="B630" t="str">
            <v>1100P061 PROYECTOS FORMULADOS</v>
          </cell>
        </row>
        <row r="631">
          <cell r="B631" t="str">
            <v>1100P062 PROYECTOS DE TRANSFERENCIA DE TECNOLOGIA FINANCIADOS A NIVEL  REGIONAL</v>
          </cell>
        </row>
        <row r="632">
          <cell r="B632" t="str">
            <v>1100P063 PROYECTOS REALIZADOS CON ORGANISMOS INTERNACIONALES Y PROGRAMAS SECTORIALES</v>
          </cell>
        </row>
        <row r="633">
          <cell r="B633" t="str">
            <v>1100P064 PROYECTOS REALIZADOS A TRAVES DE POLITICA SECTORIAL</v>
          </cell>
        </row>
        <row r="634">
          <cell r="B634" t="str">
            <v>1100P065 EJEMPLARES O AVISOS DE PRENSA PUBLICADOS</v>
          </cell>
        </row>
        <row r="635">
          <cell r="B635" t="str">
            <v>1100P066 SEMILLA CERTIFICADA</v>
          </cell>
        </row>
        <row r="636">
          <cell r="B636" t="str">
            <v>1100P067 VIVIENDAS BENEFICIADAS</v>
          </cell>
        </row>
        <row r="637">
          <cell r="B637" t="str">
            <v>1100P068 VOLUMEN DE PRODUCCION</v>
          </cell>
        </row>
        <row r="638">
          <cell r="B638" t="str">
            <v>1100P069 TONELADAS PRODUCIDAS PARA CONSUMO INTERNO INCLUIDOS EN CADENAS PRODUCTIVAS (PROGRAMA DE PROMOCION AL AGRO, PROAGRO)</v>
          </cell>
        </row>
        <row r="639">
          <cell r="B639" t="str">
            <v>1100P070 NRO DE FAMILIAS CAMPESINAS BENEFICIADAS CON LA ADQUISICION DE TIERRAS</v>
          </cell>
        </row>
        <row r="640">
          <cell r="B640" t="str">
            <v>1100P071 HECTAREAS ENTREGADAS A CAMPESINOS</v>
          </cell>
        </row>
        <row r="641">
          <cell r="B641" t="str">
            <v>1100P072 FAMILIAS INDIGENAS BENEFICIADAS CON LA CONSTITUCION Y AMPLIACION DE RESGUARDOS</v>
          </cell>
        </row>
        <row r="642">
          <cell r="B642" t="str">
            <v>1100P073 NRO DE EMPLEOS DIRECTOS GENERADOS CON PROGRAMAS DE REFORMA AGRARIA</v>
          </cell>
        </row>
        <row r="643">
          <cell r="B643" t="str">
            <v>1100P074 NRO DE ZONAS DE RESERVA CAMPESINA CONSTITUIDAS LEGALMENTE</v>
          </cell>
        </row>
        <row r="644">
          <cell r="B644" t="str">
            <v>1100P075 NRO DE EMPLEOS GENERADOS CON PRODUCTOS INCLUIDOS EN CADENAS PRODUCTIVAS</v>
          </cell>
        </row>
        <row r="645">
          <cell r="B645" t="str">
            <v>1100P076 NRO DE FAMILIAS BENEFICIADAS CON PROYECTOS DE MEJORAMEINTO DE INFRAESTRUCTURA</v>
          </cell>
        </row>
        <row r="646">
          <cell r="B646" t="str">
            <v>1100P077 NRO DE FAMILIAS BENEFICIADAS CON SUBSIDIOS DE VIVIENDA SOCIAL RURAL</v>
          </cell>
        </row>
        <row r="647">
          <cell r="B647" t="str">
            <v>1100P078 NRO DE PLANES DE ORDENAMIENTO Y MANEJO DE RECURSOS PESQUEROS FORMULADOS</v>
          </cell>
        </row>
        <row r="648">
          <cell r="B648" t="str">
            <v>1100P079 NRO DE HECTAREAS REFORESTADAS CON EL CERTIFICADO DE INCENTIVO FORESTAL, CIF</v>
          </cell>
        </row>
        <row r="649">
          <cell r="B649" t="str">
            <v>1100P080 VALOR ENTREGADO  A TRAVES DE LOS PROGRAMAS DE "INCENTIVO AL ALMACENAMIENTO Y COMPENSACION DEL PRECIO"</v>
          </cell>
        </row>
        <row r="650">
          <cell r="B650" t="str">
            <v>1100P081 NRO DE TONELADAS TRANSADAS CON LOS PROGRAMAS DE "INCENTIVO AL ALMACENAMIENTO Y COMPENSACION DEL PRECIO" ( ALGODON)</v>
          </cell>
        </row>
        <row r="651">
          <cell r="B651" t="str">
            <v>1100P082 NRO DE HECTAREAS ADECUADAS QUE SE INCORPORAN A LA PRODUCION EN PEQUEÑA IRRIGACION</v>
          </cell>
        </row>
        <row r="652">
          <cell r="B652" t="str">
            <v>1100P083 NRO DE EMPRESAS DE INNOVACION CREADAS EN EL SECTOR AGROPECUARIO</v>
          </cell>
        </row>
        <row r="653">
          <cell r="B653" t="str">
            <v>1100P084 NRO DE PERSONAS BENEFICIADAS CON LAS TRANSFERENCIAS TECNOLOGICAS QUE FUERON APROPIADAS POR LAS COMUNIDADES Y/O EL SECTOR PRIVADO</v>
          </cell>
        </row>
        <row r="654">
          <cell r="B654" t="str">
            <v>12000000 SECTOR SANEAMIENTO BASICO</v>
          </cell>
        </row>
        <row r="655">
          <cell r="B655" t="str">
            <v>1200P001 LONGITUD DE ALCANTARILLADO CONSTRUIDO</v>
          </cell>
        </row>
        <row r="656">
          <cell r="B656" t="str">
            <v>1200P002 COBERTURA CON EL SISTEMA DE ALCANTARILLADO</v>
          </cell>
        </row>
        <row r="657">
          <cell r="B657" t="str">
            <v>1200P003 COBERTURA CON SISTEMA DE ACUEDUCTO</v>
          </cell>
        </row>
        <row r="658">
          <cell r="B658" t="str">
            <v>1200P004 COBERTURA EN SERVICIO DE ASEO</v>
          </cell>
        </row>
        <row r="659">
          <cell r="B659" t="str">
            <v>1200P005 M3 DE AGUA TRATADA PARA SERVICIO DE ACUEDUCTO</v>
          </cell>
        </row>
        <row r="660">
          <cell r="B660" t="str">
            <v>1200P006 M3 DE AGUA TRATADA RECUPERADA (TRATAMIENTO DE AGUAS)</v>
          </cell>
        </row>
        <row r="661">
          <cell r="B661" t="str">
            <v>1200P007 PLANTAS DE TRATAMIENTO DE AGUAS NEGRAS POR CADA CIEN MIL HABITANTES</v>
          </cell>
        </row>
        <row r="662">
          <cell r="B662" t="str">
            <v>1200P008 LICITACIONES ABIERTAS OPERACION CON INVERSION</v>
          </cell>
        </row>
        <row r="663">
          <cell r="B663" t="str">
            <v>1200P009 LICITACIONES ABIERTAS CONSTRUCTOR-OPERADOR</v>
          </cell>
        </row>
        <row r="664">
          <cell r="B664" t="str">
            <v>1200P010 PERSONAS CAPACITADAS EN GESTION AMBIENTAL Y EMPRESARIAL</v>
          </cell>
        </row>
        <row r="665">
          <cell r="B665" t="str">
            <v>1200P011 TRABAJADORES DEL SECTOR CERTIFICADOS EN FORMACION BASADAS EN COMPETENCIAS LABORALES</v>
          </cell>
        </row>
        <row r="666">
          <cell r="B666" t="str">
            <v>1200P012 CONSTRUCCION SISTEMA DE ALCANTARILLADO</v>
          </cell>
        </row>
        <row r="667">
          <cell r="B667" t="str">
            <v>1200P013 ACOMETIDAS DE ACUEDUCTO INSTALADAS Y FUNCIONANDO</v>
          </cell>
        </row>
        <row r="668">
          <cell r="B668" t="str">
            <v>1200P014 SERVICIO DE RECOLECCION DE BASURA</v>
          </cell>
        </row>
        <row r="669">
          <cell r="B669" t="str">
            <v>1200P015 VIVIENDAS CON SERVICIOS BASICOS DE ACUEDUTO, ALCANTARILLADO Y SERVICIO DE RECOLECCION DE BASURAS</v>
          </cell>
        </row>
        <row r="670">
          <cell r="B670" t="str">
            <v>13000000 SECTOR TRABAJO Y SEGURIDAD SOCIAL</v>
          </cell>
        </row>
        <row r="671">
          <cell r="B671" t="str">
            <v>1300P001 NIÑOS ATENDIDOS CON EL PROGRAMA HOGARES COMUNITARIOS DE BIENESTAR INFANTIL</v>
          </cell>
        </row>
        <row r="672">
          <cell r="B672" t="str">
            <v>1300P002 NIÑOS ATENDIDOS EN PROGRAMAS DE DESAYUNOS, ALMUERZOS Y REFRIGERIOS ESCOLARES</v>
          </cell>
        </row>
        <row r="673">
          <cell r="B673" t="str">
            <v>1300P003 NIÑOS, JOVENES Y MUJERES GESTANTES Y LACTANTES CON COMPLEMENTO NUTRICIONAL Y OTROS BENEFICIOS</v>
          </cell>
        </row>
        <row r="674">
          <cell r="B674" t="str">
            <v>1300P004 FAMILIAS ATENDIDAS EN TORNO A EPISODIOS DE VIOLENCIA INTRA FAMILIAR</v>
          </cell>
        </row>
        <row r="675">
          <cell r="B675" t="str">
            <v>1300P005 ALUMNOS ATENDIDOS POR EL FONDO DE INDUSTRIA DE LA CONSTRUCCION, FIC</v>
          </cell>
        </row>
        <row r="676">
          <cell r="B676" t="str">
            <v>1300P006 ALUMNOS ATENDIDOS SEGUN EL SISTEMA DE INFORMACION PARA LA GESTION ACADEMICA - CENTROS AGROPECUARIOS Y MINEROS</v>
          </cell>
        </row>
        <row r="677">
          <cell r="B677" t="str">
            <v>1300P007 ALUMNOS ATENDIDOS SEGUN EL SISTEMA DE INFORMACION PARA LA GESTION ACADEMICA - CENTROS DE FORMACION PROFESIONAL COMERCIALES Y DE SERVICIOS DEL SENA</v>
          </cell>
        </row>
        <row r="678">
          <cell r="B678" t="str">
            <v>1300P008 ALUMNOS ATENDIDOS SEGUN EL SISTEMA DE INFORMACION PARA LA GESTION ACADEMICA - CENTROS INDUSTRIALES Y DE LA CONSTRUCCION DEL SENA</v>
          </cell>
        </row>
        <row r="679">
          <cell r="B679" t="str">
            <v>1300P009 ALUMNOS ATENDIDOS SEGUN EL SISTEMA DE INFORMACION PARA LA GESTION ACADEMICA - CENTROS MULTISECTORIALES DEL SENA</v>
          </cell>
        </row>
        <row r="680">
          <cell r="B680" t="str">
            <v>1300P010 DISEÑOS CURRICULARES ACTUALIZADOS POR COMPETENCIAS LABORALES</v>
          </cell>
        </row>
        <row r="681">
          <cell r="B681" t="str">
            <v>1300P011 DISEÑOS CURRICULARES ELABORADOS POR COMPETENCIAS LABORALES</v>
          </cell>
        </row>
        <row r="682">
          <cell r="B682" t="str">
            <v>1300P012 EMPRESAS ATENDIDAS POR EL PROGRAMA DE DESARROLLO EMPRESARIAL</v>
          </cell>
        </row>
        <row r="683">
          <cell r="B683" t="str">
            <v>1300P013 EMPRESAS INCUBADAS OPERANDO</v>
          </cell>
        </row>
        <row r="684">
          <cell r="B684" t="str">
            <v>1300P014 INVERSION PROMEDIO EN CAPACITACION POR FUNCIONARIO</v>
          </cell>
        </row>
        <row r="685">
          <cell r="B685" t="str">
            <v>1300P015 PATENTES REGISTRADAS EN PROYECTOS DE INNOVACION TECNOLOGICA</v>
          </cell>
        </row>
        <row r="686">
          <cell r="B686" t="str">
            <v>1300P016 PROYECTOS DE INNOVACION Y DESARROLLO TECNOLOGICO APOYADOS POR EL SENA,</v>
          </cell>
        </row>
        <row r="687">
          <cell r="B687" t="str">
            <v>1300P017 INFORMES ENTREGADOS</v>
          </cell>
        </row>
        <row r="688">
          <cell r="B688" t="str">
            <v>14000000 SECTOR VIVIENDA Y DESARROLLO URBANO</v>
          </cell>
        </row>
        <row r="689">
          <cell r="B689" t="str">
            <v>1400P001 FAMILIAS QUE HABITAN EN VIVIENDA ALQUILADA</v>
          </cell>
        </row>
        <row r="690">
          <cell r="B690" t="str">
            <v>1400P002 FAMILIAS QUE HABITAN EN INQUILINATOS</v>
          </cell>
        </row>
        <row r="691">
          <cell r="B691" t="str">
            <v>1400P003 VIVIENDAS QUE NO CUMPLEN CON LOS ESTANDARES INTERNACIONALES Y/O NACIONALES DE CONSTRUCCION</v>
          </cell>
        </row>
        <row r="692">
          <cell r="B692" t="str">
            <v>1400P004 CUENTAS DE AHORRO PROGRAMADO ABIERTAS EN LAS ENTES FINANCIEROS</v>
          </cell>
        </row>
        <row r="693">
          <cell r="B693" t="str">
            <v>1400P005 SUBSIDIOS DE VIVIENDA OTORGADOS</v>
          </cell>
        </row>
        <row r="694">
          <cell r="B694" t="str">
            <v>1400P006 PROGRAMAS DE MEJORAMIENTO DE LAS CONDICIONES DE HABITABILIDAD Y CALIDAD DE VIDA EN LOS ASENTAMIENTOS</v>
          </cell>
        </row>
        <row r="695">
          <cell r="B695" t="str">
            <v>1400P007 PROGRAMAS DESARROLLADOS PARA LA COMERCIALIZACION DE VIVIENDA DE INTERES SOCIAL (OFERENTES Y DEMANDANTES)</v>
          </cell>
        </row>
        <row r="696">
          <cell r="B696" t="str">
            <v>1400P008 FAMILIAS QUE POSEEN  VIVIENDA PROPIA</v>
          </cell>
        </row>
        <row r="697">
          <cell r="B697" t="str">
            <v>1400P009 FAMILIAS QUE TIENEN DIFICULTADES PARA PAGAR LAS CUOTAS DE SU VIVIENDA</v>
          </cell>
        </row>
        <row r="698">
          <cell r="B698" t="str">
            <v>1400P010 PROGRAMAS DE CONSTRUCCION HABITACIONAL EN UNA ZONA O REGION</v>
          </cell>
        </row>
        <row r="699">
          <cell r="B699" t="str">
            <v>1400P011 FAMILIAS QUE HABITAN EN VIVIENDAS QUE  CUMPLEN CON LOS REQUISITOS  MINIMOS DE HABITABILIDAD DE LAS UNIDADES BASICAS</v>
          </cell>
        </row>
        <row r="700">
          <cell r="B700" t="str">
            <v>1400P012 PROGRAMAS DE VIVIENDA DIRIGIDOS A FAMILIAS Y/O REFUGIADOS QUE HAN SIDO OBJETO DE FENOMENOS NATURALES</v>
          </cell>
        </row>
        <row r="701">
          <cell r="B701" t="str">
            <v>1400P013 PROGRAMAS DIRIGIDOS A LOTES CON SERVICIOS</v>
          </cell>
        </row>
        <row r="702">
          <cell r="B702" t="str">
            <v>1400P014 PROGRAMAS DE MEJORAMIENTO A  BARRIOS POPULARES Y TUGURIOS</v>
          </cell>
        </row>
        <row r="703">
          <cell r="B703" t="str">
            <v>1400P015 FAMILIAS ATENDIDAS CON SOLUCION DE VIVIENDA</v>
          </cell>
        </row>
        <row r="704">
          <cell r="B704" t="str">
            <v>1400P016 PREDIOS MEJORADOS</v>
          </cell>
        </row>
        <row r="705">
          <cell r="B705" t="str">
            <v>1400P017 VIVIENDAS CON SERVICIOS BASICOS: ENERGIA, ACUEDUCTO Y ALCANTARILLADO</v>
          </cell>
        </row>
        <row r="706">
          <cell r="B706" t="str">
            <v>1400P018 MUNICIPIOS ASISTIDOS TECNICAMENTE EN SUS PROCESOS DE PLANIFICACION Y GESTION TERRITORIAL</v>
          </cell>
        </row>
        <row r="707">
          <cell r="B707" t="str">
            <v>1400P019 ESTUDIOS DE VIVIENDA Y DESARROLLO URBANO ELABORADOS</v>
          </cell>
        </row>
        <row r="708">
          <cell r="B708" t="str">
            <v>15000000 SECTOR DESARROLLO COMUNITARIO</v>
          </cell>
        </row>
        <row r="709">
          <cell r="B709" t="str">
            <v>1500P001 TASA DE MORTALIDAD INFANTIL</v>
          </cell>
        </row>
        <row r="710">
          <cell r="B710" t="str">
            <v>1500P002 ESTUDIOS DE MERCADO REALIZADOS</v>
          </cell>
        </row>
        <row r="711">
          <cell r="B711" t="str">
            <v>1500P003 PRESUPU EJECUTADO POR PRODUCTO</v>
          </cell>
        </row>
        <row r="712">
          <cell r="B712" t="str">
            <v>1500P004 SUBSIDIOS Y/O CREDITOS ENTREGADOS</v>
          </cell>
        </row>
        <row r="713">
          <cell r="B713" t="str">
            <v>17000000 SECTOR TURISMO</v>
          </cell>
        </row>
        <row r="714">
          <cell r="B714" t="str">
            <v>1700P001 ACTOS DELINCUENCIALES PRESENTADOS CONTRA TURISTAS</v>
          </cell>
        </row>
        <row r="715">
          <cell r="B715" t="str">
            <v>1700P002 TIPO DE ACTOS DELINCUENCIALES FRECUENTES</v>
          </cell>
        </row>
        <row r="716">
          <cell r="B716" t="str">
            <v>1700P003 ATRACTIVOS TURISTICOS CON VIGILANCIA</v>
          </cell>
        </row>
        <row r="717">
          <cell r="B717" t="str">
            <v>1700P004 INVERSION PARA LA ADQUISICION DE EQUIPOS DE VIGILANCIA</v>
          </cell>
        </row>
        <row r="718">
          <cell r="B718" t="str">
            <v>1700P005 INVERSION PARA DOTACION</v>
          </cell>
        </row>
        <row r="719">
          <cell r="B719" t="str">
            <v>1700P006 PUNTOS DE INFORMACION Y CONTROL</v>
          </cell>
        </row>
        <row r="720">
          <cell r="B720" t="str">
            <v>1700P007 PROYECTOS PRESENTADOS ANTE ENTES DE COOPERACION INTERNACIONAL</v>
          </cell>
        </row>
        <row r="721">
          <cell r="B721" t="str">
            <v>1700P008 ASISTENCIAS TECNICAS IMPARTIDAS</v>
          </cell>
        </row>
        <row r="722">
          <cell r="B722" t="str">
            <v>1700P009 ASISTENCIAS TECNICAS RECIBIDAS</v>
          </cell>
        </row>
        <row r="723">
          <cell r="B723" t="str">
            <v>1700P010 INTERCAMBIOS REALIZADOS CON EXPERTOS INTERNACIONALES</v>
          </cell>
        </row>
        <row r="724">
          <cell r="B724" t="str">
            <v>1700P011 INDICADORES IMPLEMENTADOS</v>
          </cell>
        </row>
        <row r="725">
          <cell r="B725" t="str">
            <v>1700P012 ASESORIAS IMPARTIDAS</v>
          </cell>
        </row>
        <row r="726">
          <cell r="B726" t="str">
            <v>1700P013 EVENTOS DE SENSIBILIZACION Y DIFUSION DE INDICADORES</v>
          </cell>
        </row>
        <row r="727">
          <cell r="B727" t="str">
            <v>1700P014 EVENTOS DE SENSIBILIZACION Y APROPIACION DE PROYECTOS</v>
          </cell>
        </row>
        <row r="728">
          <cell r="B728" t="str">
            <v>1700P015 TURISTAS (NACIONALES O EXTRANJEROS) QUE VISITAN UNA REGION</v>
          </cell>
        </row>
        <row r="729">
          <cell r="B729" t="str">
            <v>1700P016 PRESTADORES DE SERVICIOS TURISTICOS</v>
          </cell>
        </row>
        <row r="730">
          <cell r="B730" t="str">
            <v>1700P017 NORMAS TECNICAS SECTORIALES</v>
          </cell>
        </row>
        <row r="731">
          <cell r="B731" t="str">
            <v>1700P018 EMPRESAS CERTIFICADAS</v>
          </cell>
        </row>
        <row r="732">
          <cell r="B732" t="str">
            <v>1700P019 PERSONAS CERTIFICADAS</v>
          </cell>
        </row>
        <row r="733">
          <cell r="B733" t="str">
            <v>1700P020 EVENTOS DE CAPACITACION</v>
          </cell>
        </row>
        <row r="734">
          <cell r="B734" t="str">
            <v>1700P021 LICITACIONES ABIERTAS</v>
          </cell>
        </row>
        <row r="735">
          <cell r="B735" t="str">
            <v>1700P022 LICITACIONES NACIONALES ABIERTAS</v>
          </cell>
        </row>
        <row r="736">
          <cell r="B736" t="str">
            <v>1700P023 LICITACIONES INTERNACIONALES ABIERTAS.</v>
          </cell>
        </row>
        <row r="737">
          <cell r="B737" t="str">
            <v>19000000 SECTOR ARTESANIAS</v>
          </cell>
        </row>
        <row r="738">
          <cell r="B738" t="str">
            <v>1900P001 EMPLEOS CONSERVADOS POR EMPRESAS ARTESANALES ATENDIDAS</v>
          </cell>
        </row>
        <row r="739">
          <cell r="B739" t="str">
            <v>1900P002 EMPLEOS GENERADOS POR EMPRESAS ARTESANALES ATENDIDAS</v>
          </cell>
        </row>
        <row r="740">
          <cell r="B740" t="str">
            <v>1900P003 EVENTOS DE PROMOCION DEL SECTOR ARTESANAL REALIZADOS</v>
          </cell>
        </row>
        <row r="741">
          <cell r="B741" t="str">
            <v>20000000 CIENCIA Y TECNOLOGIA</v>
          </cell>
        </row>
        <row r="742">
          <cell r="B742" t="str">
            <v>2000P001 AGENDAS TERRITORIALES DE C&amp;T</v>
          </cell>
        </row>
        <row r="743">
          <cell r="B743" t="str">
            <v>2000P002 AVANCE EN EL MAPA DE REFERENCIA DEL SNC&amp;T</v>
          </cell>
        </row>
        <row r="744">
          <cell r="B744" t="str">
            <v>2000P003 PROYECTOS DE ALTO RIESGO TECNOLOGICO Y COMERCIAL FINANCIADOS</v>
          </cell>
        </row>
        <row r="745">
          <cell r="B745" t="str">
            <v>2000P004 PORTALES EN C&amp;T</v>
          </cell>
        </row>
      </sheetData>
      <sheetData sheetId="11">
        <row r="2">
          <cell r="B2" t="str">
            <v>01000000 SECTOR DEFENSA Y SEGURIDAD</v>
          </cell>
        </row>
        <row r="3">
          <cell r="B3" t="str">
            <v>0100I001 ASALTOS POR PARTE DE GRUPOS AL MARGEN DE LA LEY A POBLACIONES</v>
          </cell>
        </row>
        <row r="4">
          <cell r="B4" t="str">
            <v>0100I002 CAPACIDAD HELICOPORADA (HELICOPTEROS) EN HORAS</v>
          </cell>
        </row>
        <row r="5">
          <cell r="B5" t="str">
            <v>0100I003 AREA CUBIERTA CON PRESENCIA DE FUERZA PUBLICA</v>
          </cell>
        </row>
        <row r="6">
          <cell r="B6" t="str">
            <v>0100I004 POBLACION CUBIERTA CON PRESENCIA DE FUERZA PUBLICA</v>
          </cell>
        </row>
        <row r="7">
          <cell r="B7" t="str">
            <v>0100I005 ASALTOS GUERRILLEROS A POBLACIONES</v>
          </cell>
        </row>
        <row r="8">
          <cell r="B8" t="str">
            <v>0100I006 ATAQUES GUERRILLEROS A UNIDADES MILITARES</v>
          </cell>
        </row>
        <row r="9">
          <cell r="B9" t="str">
            <v>0100I007 OPERACIONES MILITARES OFENSIVAS Y DE CONTROL DE AREA</v>
          </cell>
        </row>
        <row r="10">
          <cell r="B10" t="str">
            <v>0100I008 MIEMBROS DE LA FUERZA PUBLICA POR CADA 100 KMS²</v>
          </cell>
        </row>
        <row r="11">
          <cell r="B11" t="str">
            <v>0100I009 CAPTURAS</v>
          </cell>
        </row>
        <row r="12">
          <cell r="B12" t="str">
            <v>0100I010 LABORATORIOS DESTRUIDOS</v>
          </cell>
        </row>
        <row r="13">
          <cell r="B13" t="str">
            <v>0100I011 COCAINA INCAUTADA</v>
          </cell>
        </row>
        <row r="14">
          <cell r="B14" t="str">
            <v>0100I012 MARIHUANA INCAUTADA</v>
          </cell>
        </row>
        <row r="15">
          <cell r="B15" t="str">
            <v>0100I013 DROGA INCAUTADA (MORFINA, HEROINA, BAZUCO)</v>
          </cell>
        </row>
        <row r="16">
          <cell r="B16" t="str">
            <v>0100I014 PRECURSORES QUIMICOS LIQUIDOS INCAUTADOS</v>
          </cell>
        </row>
        <row r="17">
          <cell r="B17" t="str">
            <v>0100I015 PRECURSORES QUIMICOS SOLIDOS INCAUTADOS</v>
          </cell>
        </row>
        <row r="18">
          <cell r="B18" t="str">
            <v>0100I016 CULTIVOS ILICITOS ERRADICADOS MANUALMENTE</v>
          </cell>
        </row>
        <row r="19">
          <cell r="B19" t="str">
            <v>0100I017 CULTIVOS ILICITOS FUMIGADOS</v>
          </cell>
        </row>
        <row r="20">
          <cell r="B20" t="str">
            <v>0100I018 DELITOS DE MAYOR IMPACTO</v>
          </cell>
        </row>
        <row r="21">
          <cell r="B21" t="str">
            <v>0100I019 MATERIAL DE GUERRA INCAUTADO (ARMAS, MUNICION, GRANADAS)</v>
          </cell>
        </row>
        <row r="22">
          <cell r="B22" t="str">
            <v>0100I020 SECUESTRADOS RESCATADOS</v>
          </cell>
        </row>
        <row r="23">
          <cell r="B23" t="str">
            <v>0100I021 COBERTURA AREA MARITIMA</v>
          </cell>
        </row>
        <row r="24">
          <cell r="B24" t="str">
            <v>0100I022 RECURSOS ASIGNADOS AL PROGRAMA DE "TRANSPARENCIA Y CONVIVENCIA.</v>
          </cell>
        </row>
        <row r="25">
          <cell r="B25" t="str">
            <v>0100I023 PREDIOS TITULADOS O CON CONTRATO DE ASIGNACION EN EL PROGRAMA DE "TRANSPARENCIA Y CONVIVENCIA".</v>
          </cell>
        </row>
        <row r="26">
          <cell r="B26" t="str">
            <v>0100I024 PERSONAS CAPACITADAS EN PREVENCION EN EL PROGRAMA DE "TRANSPARENCIA Y CONVIVENCIA".</v>
          </cell>
        </row>
        <row r="27">
          <cell r="B27" t="str">
            <v>0100I025 ENTIDADES BENEFICIADAS CON PROYECTOS DE FORTALECIMIENTO INSTITUCIONAL EN EL PROGRAMA DE "TRANSPARENCIA Y CONVIVENCIA".</v>
          </cell>
        </row>
        <row r="28">
          <cell r="B28" t="str">
            <v>0100I026 HECTAREAS CULTIVADAS EN EL PROGRAMA DE "EL CAMPO EN ACCION".</v>
          </cell>
        </row>
        <row r="29">
          <cell r="B29" t="str">
            <v>0100I027 FAMILIAS INVOLUCRADAS  EN EL PROGRAMA DE EL CAMPO EN ACCION".</v>
          </cell>
        </row>
        <row r="30">
          <cell r="B30" t="str">
            <v>0100I028 RECURSOS APALANCADOS EN EL PROGRAMA DE "EL CAMPO EN ACCION".</v>
          </cell>
        </row>
        <row r="31">
          <cell r="B31" t="str">
            <v>0100I029 CARTILLAS REPRODUCIDAS CON EL PROGRAMA DE "CONVIVENCIA CIUDADANA".</v>
          </cell>
        </row>
        <row r="32">
          <cell r="B32" t="str">
            <v>0100I030 MUNICIPIOS APLICANDO LA CAPACITACION CON EL PROGRAMA DE "CONVIVENCIA CIUDADANA".</v>
          </cell>
        </row>
        <row r="33">
          <cell r="B33" t="str">
            <v>0100I031 MULTIPLICADORES CAPACITADOS EN EL MATERIAL DEL BUEN CIUDADANO CON EL PROGRAMA DE "CONVIVENCIA CIUDADANA".</v>
          </cell>
        </row>
        <row r="34">
          <cell r="B34" t="str">
            <v>0100I032 INDICE DE ACTIVIDAD ARMADA DE GRUPOS GUERRILLEROS</v>
          </cell>
        </row>
        <row r="35">
          <cell r="B35" t="str">
            <v>0100I033 INDICE DE MASACRES</v>
          </cell>
        </row>
        <row r="36">
          <cell r="B36" t="str">
            <v>0100I034 INDICE DE HOMICIDIOS</v>
          </cell>
        </row>
        <row r="37">
          <cell r="B37" t="str">
            <v>0100I035 INDICE DE SECUESTRO</v>
          </cell>
        </row>
        <row r="38">
          <cell r="B38" t="str">
            <v>0100I036 INDICE DE VIOLENCIA INTRA FAMILIAR</v>
          </cell>
        </row>
        <row r="39">
          <cell r="B39" t="str">
            <v>0100I037 INDICE DE DELITOS SEXUALES</v>
          </cell>
        </row>
        <row r="40">
          <cell r="B40" t="str">
            <v>0100I038 INDICE DE LESIONES PERSONALES</v>
          </cell>
        </row>
        <row r="41">
          <cell r="B41" t="str">
            <v>0100I039 INDICE DE ATRACOS</v>
          </cell>
        </row>
        <row r="42">
          <cell r="B42" t="str">
            <v>0100I040 INDICE DE HURTO A RESIDENCIAS</v>
          </cell>
        </row>
        <row r="43">
          <cell r="B43" t="str">
            <v>0100I041 INDICE DE HURTO DE VEHICULOS</v>
          </cell>
        </row>
        <row r="44">
          <cell r="B44" t="str">
            <v>0100I042 INDICE DE ASALTOS BANCARIOS</v>
          </cell>
        </row>
        <row r="45">
          <cell r="B45" t="str">
            <v>0100I043 INDICE DE PIRATERIA TERRESTRE</v>
          </cell>
        </row>
        <row r="46">
          <cell r="B46" t="str">
            <v>0100I044 INDICE DE MUERTES EN ACCIDENTE DE TRANSITO</v>
          </cell>
        </row>
        <row r="47">
          <cell r="B47" t="str">
            <v>0100I045 INDICE DE SUICIDIO</v>
          </cell>
        </row>
        <row r="48">
          <cell r="B48" t="str">
            <v>0100I046 INDICE DE VIOLACIONES A DERECHOS HUMANOS</v>
          </cell>
        </row>
        <row r="49">
          <cell r="B49" t="str">
            <v>0100I047 INDICE DE DESPLAZADOS</v>
          </cell>
        </row>
        <row r="50">
          <cell r="B50" t="str">
            <v>0100I048 ENTES TERRITORIALES CON CENTROS OPERATIVOS DE SEGUIMIENTO DEL DELITO, COSED EN FUNCIONAMIENTO</v>
          </cell>
        </row>
        <row r="51">
          <cell r="B51" t="str">
            <v>0100I049 EJES VIALES CON PROGRAMAS DE SEGURIDAD INSTALADOS</v>
          </cell>
        </row>
        <row r="52">
          <cell r="B52" t="str">
            <v>0100I050 INDICE DE DELITOS COMETIDOS EN EJES VIALES</v>
          </cell>
        </row>
        <row r="53">
          <cell r="B53" t="str">
            <v>0100I051 MUNICIPIOS EN LOS QUE LA POLICIA IMPLEMENTE EL PROGRAMA "CENTROS OPERATIVOS DE SEGUIMIENTO DEL DELITO, COSED"</v>
          </cell>
        </row>
        <row r="54">
          <cell r="B54" t="str">
            <v>0100I052 MUNICIPIOS QUE IMPLEMENTEN PROGRAMA DE CIRCUITOS CERRADOS DE TELEVISION, CCTV</v>
          </cell>
        </row>
        <row r="55">
          <cell r="B55" t="str">
            <v>0100I053 CAMARAS INSTALADAS POR MUNICIPIO</v>
          </cell>
        </row>
        <row r="56">
          <cell r="B56" t="str">
            <v>0100I054 MUNICIPIOS DE LOS AUTORIZADOS A SOLICITAR LA RESTRICCION "PORTE DE ARMAS", QUE APLICAN LA MEDIDA</v>
          </cell>
        </row>
        <row r="57">
          <cell r="B57" t="str">
            <v>0100I055 INDICE DE HOMICIDIO CON ARMA DE FUEGO EN LOS MUNICIPIOS EN DONDE SE APLIQUE LA RESTRICCION (TASA POR CIEN MIL)</v>
          </cell>
        </row>
        <row r="58">
          <cell r="B58" t="str">
            <v>0100I056 RECURSOS CAPTADOS PARA LA IMPLEMENTACION DEL SISTEMA EN LAS CUATRO INSTITUCIONES CON FUNCIONES DE POLICIA JUDICIAL</v>
          </cell>
        </row>
        <row r="59">
          <cell r="B59" t="str">
            <v>0100I057 INDICE DE IMPUNIDAD EN CASOS DE DELITOS COMETIDOS CON ARMA DE FUEGO</v>
          </cell>
        </row>
        <row r="60">
          <cell r="B60" t="str">
            <v>0100I058 REGISTROS POR AÑO EN LA BASE DE DATOS CENTRAL (INFORMACION DE ARMAS, BALAS Y CASQUILLOS INVOLUCRADOS EN CRIMENES INVESTIGADOS POR LAS AUTORIDADES)</v>
          </cell>
        </row>
        <row r="61">
          <cell r="B61" t="str">
            <v>0100I059 CONVENIOS INTERINSTITUCIONALES PARA CONSOLIDAR SISTEMA (QUE CONTENGA, ACTUALICE Y ALMACENE LA INFORMACION DE ARMAS, BALAS Y CASQUILLOS INVOLUCRADOS EN CRIMENES INVESTIGADOS POR LAS AUTORIDADES)</v>
          </cell>
        </row>
        <row r="62">
          <cell r="B62" t="str">
            <v>0100I060 ASALTOS GUERRILLEROS A POBLACIONES</v>
          </cell>
        </row>
        <row r="63">
          <cell r="B63" t="str">
            <v>0100I061 ATAQUES GUERRILLEROS A UNIDADES MILITARES</v>
          </cell>
        </row>
        <row r="64">
          <cell r="B64" t="str">
            <v>0100I062 OPERACIONES MILITARES OFENSIVAS Y DE CONTROL DE AREA</v>
          </cell>
        </row>
        <row r="65">
          <cell r="B65" t="str">
            <v>0100I063 MIEMBROS DE LA FUERZA PUBLICA POR CADA 100 KMS.²</v>
          </cell>
        </row>
        <row r="66">
          <cell r="B66" t="str">
            <v>0100I064 CAPTURAS</v>
          </cell>
        </row>
        <row r="67">
          <cell r="B67" t="str">
            <v>0100I065 LABORATORIOS DESTRUIDOS</v>
          </cell>
        </row>
        <row r="68">
          <cell r="B68" t="str">
            <v>0100I066 DROGAS INCAUTADAS (TONELADAS DE COCAINA)</v>
          </cell>
        </row>
        <row r="69">
          <cell r="B69" t="str">
            <v>0100I067 DROGA INCAUTADAS (TONELADAS DE MORFINA, HEROINA, BAZUCO Y MARIHUANA)</v>
          </cell>
        </row>
        <row r="70">
          <cell r="B70" t="str">
            <v>0100I068 PRECURSORES QUIMICOS SOLIDOS INCAUTADOS</v>
          </cell>
        </row>
        <row r="71">
          <cell r="B71" t="str">
            <v>0100I069 PRECURSORES QUIMICOS LIQUIDOS INCAUTADOS</v>
          </cell>
        </row>
        <row r="72">
          <cell r="B72" t="str">
            <v>0100I070 HECTAREAS DE CULTIVOS ILICITOS ERRADICADOS MANUALMENTE</v>
          </cell>
        </row>
        <row r="73">
          <cell r="B73" t="str">
            <v>0100I071 HECTAREAS DE CULTIVOS ILICITOS FUMIGADOS</v>
          </cell>
        </row>
        <row r="74">
          <cell r="B74" t="str">
            <v>0100I072 DELITOS DE MAYOR IMPACTO</v>
          </cell>
        </row>
        <row r="75">
          <cell r="B75" t="str">
            <v>0100I073 MATERIAL DE GUERRA INCAUTADO (ARMAS, MUNICION, GRANADAS)</v>
          </cell>
        </row>
        <row r="76">
          <cell r="B76" t="str">
            <v>0100I074 SECUESTRADOS RESCATADOS</v>
          </cell>
        </row>
        <row r="77">
          <cell r="B77" t="str">
            <v>0100I075 COBERTURA AREA MARITIMA</v>
          </cell>
        </row>
        <row r="78">
          <cell r="B78" t="str">
            <v>0100I076 SOLDADOS PROFESIONALES</v>
          </cell>
        </row>
        <row r="79">
          <cell r="B79" t="str">
            <v>0100I077 HORAS DE VUELO EN APOYO DE OPERACIONES DE ORDEN PUBLICO</v>
          </cell>
        </row>
        <row r="80">
          <cell r="B80" t="str">
            <v>0100I078 UNIDADES DE CONTRAGUERRILLA DOTADAS CON TELEFONOS SATELITALES PARA OPERAR EFICAZMENTE EN EL AREA</v>
          </cell>
        </row>
        <row r="81">
          <cell r="B81" t="str">
            <v>0100I079 CAPACIDAD HELICOPORTADA</v>
          </cell>
        </row>
        <row r="82">
          <cell r="B82" t="str">
            <v>0100I080 MANTENIMIENTO DE LA CAPACIDAD DE VIGILANCIA COSTERA</v>
          </cell>
        </row>
        <row r="83">
          <cell r="B83" t="str">
            <v>02000000 SECTOR INDUSTRIA COMERCIO EXTERIOR</v>
          </cell>
        </row>
        <row r="84">
          <cell r="B84" t="str">
            <v>0200I001 INICIATIVAS INDUSTRIALES GENERADAS DE LAS DEMOSTRACIONES DE CATALOGO</v>
          </cell>
        </row>
        <row r="85">
          <cell r="B85" t="str">
            <v>0200I002 EMPLEOS GENERADOS POR EMPRESAS QUE RECIBIERON PRESTAMOS  (12/24 MESES DESPUES DE LA RECEPCION DEL PRESTAMO)</v>
          </cell>
        </row>
        <row r="86">
          <cell r="B86" t="str">
            <v>0200I003 EMPLEOS CONSERVADOS POR EMPRESAS QUE RECIBIERON PRESTAMOS  (12/24 MESES DESPUES DE LA RECEPCION DEL PRESTAMO)</v>
          </cell>
        </row>
        <row r="87">
          <cell r="B87" t="str">
            <v>0200I004 ASISTENTES POR EVENTO</v>
          </cell>
        </row>
        <row r="88">
          <cell r="B88" t="str">
            <v>0200I005 RESTRICCIONES INTERNAS POR PRODUCTO</v>
          </cell>
        </row>
        <row r="89">
          <cell r="B89" t="str">
            <v>0200I006 MONTO DE EXPORTACIONES</v>
          </cell>
        </row>
        <row r="90">
          <cell r="B90" t="str">
            <v>0200I007 MONTO DE IMPORTACIONES</v>
          </cell>
        </row>
        <row r="91">
          <cell r="B91" t="str">
            <v>0200I008 MONTO DE COMERCIO (EXPORTACIONES + IMPORTACIONES)</v>
          </cell>
        </row>
        <row r="92">
          <cell r="B92" t="str">
            <v>0200I009 MONTO DE LAS EXPORTACIONES DE BIENES</v>
          </cell>
        </row>
        <row r="93">
          <cell r="B93" t="str">
            <v>0200I010 TASA DE EXPORTACIONES DE BIENES</v>
          </cell>
        </row>
        <row r="94">
          <cell r="B94" t="str">
            <v>0200I011 MONTO DE LAS EXPORTACIONES DE SERVICIOS</v>
          </cell>
        </row>
        <row r="95">
          <cell r="B95" t="str">
            <v>0200I012 TASA DE EXPORTACIONES DE BIENES</v>
          </cell>
        </row>
        <row r="96">
          <cell r="B96" t="str">
            <v>0200I013 MONTO DE LAS EXPORTACIONES TRADICIONALES</v>
          </cell>
        </row>
        <row r="97">
          <cell r="B97" t="str">
            <v>0200I014 TASA DE EXPORTACIONES TRADICIONALES</v>
          </cell>
        </row>
        <row r="98">
          <cell r="B98" t="str">
            <v>0200I015 MONTO DE LAS EXPORTACIONES NO TRADICIONALES</v>
          </cell>
        </row>
        <row r="99">
          <cell r="B99" t="str">
            <v>0200I016 TASA DE EXPORTACIONES NO TRADICIONALES</v>
          </cell>
        </row>
        <row r="100">
          <cell r="B100" t="str">
            <v>0200I017 MONTO DE LAS EXPORTACIONES REALIZADAS A TRAVES DEL PLAN VALLEJO</v>
          </cell>
        </row>
        <row r="101">
          <cell r="B101" t="str">
            <v>0200I018 TASA DE EXPORTACIONES REALIZADAS A TRAVES DEL PLAN VALLEJO</v>
          </cell>
        </row>
        <row r="102">
          <cell r="B102" t="str">
            <v>0200I019 MONTO DE LAS IMPORTACIONES REALIZADAS A TRAVES DEL PLAN VALLEJO</v>
          </cell>
        </row>
        <row r="103">
          <cell r="B103" t="str">
            <v>0200I020 TASA DE IMPORTACIONES REALIZADAS A TRAVES DEL PLAN VALLEJO</v>
          </cell>
        </row>
        <row r="104">
          <cell r="B104" t="str">
            <v>0200I021 MONTO DE LAS EXPORTACIONES A ESTADOS UNIDOS</v>
          </cell>
        </row>
        <row r="105">
          <cell r="B105" t="str">
            <v>0200I022 TASA DE EXPORTACIONES A ESTADOS UNIDOS</v>
          </cell>
        </row>
        <row r="106">
          <cell r="B106" t="str">
            <v>0200I023 MONTO DE LAS IMPORTACIONES DE ESTADOS UNIDOS</v>
          </cell>
        </row>
        <row r="107">
          <cell r="B107" t="str">
            <v>0200I024 TASA DE IMPORTACIONES DE ESTADOS UNIDOS</v>
          </cell>
        </row>
        <row r="108">
          <cell r="B108" t="str">
            <v>0200I025 MONTO DE LAS EXPORTACIONES A CANADA</v>
          </cell>
        </row>
        <row r="109">
          <cell r="B109" t="str">
            <v>0200I026 TASA DE EXPORTACIONES A CANADA</v>
          </cell>
        </row>
        <row r="110">
          <cell r="B110" t="str">
            <v>0200I027 MONTO DE LAS IMPORTACIONES DE CANADA</v>
          </cell>
        </row>
        <row r="111">
          <cell r="B111" t="str">
            <v>0200I028 TASA DE IMPORTACIONES DE CANADA</v>
          </cell>
        </row>
        <row r="112">
          <cell r="B112" t="str">
            <v>0200I029 MONTO DE LAS EXPORTACIONES A CENTROAMERICA Y EL CARIBE</v>
          </cell>
        </row>
        <row r="113">
          <cell r="B113" t="str">
            <v>0200I030 TASA DE EXPORTACIONES A CENTROAMERICA Y EL CARIBE</v>
          </cell>
        </row>
        <row r="114">
          <cell r="B114" t="str">
            <v>0200I031 MONTO DE LAS IMPORTACIONES DE CENTROAMERICA Y EL CARIBE</v>
          </cell>
        </row>
        <row r="115">
          <cell r="B115" t="str">
            <v>0200I032 TASA DE IMPORTACIONES DE CENTROAMERICA Y EL CARIBE</v>
          </cell>
        </row>
        <row r="116">
          <cell r="B116" t="str">
            <v>0200I033 MONTO DE LAS EXPORTACIONES A LA UNION EUROPEA</v>
          </cell>
        </row>
        <row r="117">
          <cell r="B117" t="str">
            <v>0200I034 TASA DE EXPORTACIONES A LA UNION EUROPEA</v>
          </cell>
        </row>
        <row r="118">
          <cell r="B118" t="str">
            <v>0200I035 MONTO DE LAS IMPORTACIONES DE LA UNION EUROPEA</v>
          </cell>
        </row>
        <row r="119">
          <cell r="B119" t="str">
            <v>0200I036 TASA DE IMPORTACIONES DE LA UNION EUROPEA</v>
          </cell>
        </row>
        <row r="120">
          <cell r="B120" t="str">
            <v>0200I037 MONTO DE LAS EXPORTACIONES A LA CUENCA PACIFICA NICS</v>
          </cell>
        </row>
        <row r="121">
          <cell r="B121" t="str">
            <v>0200I038 TASA DE EXPORTACIONES A LA CUENCA PACIFICA NICS</v>
          </cell>
        </row>
        <row r="122">
          <cell r="B122" t="str">
            <v>0200I039 MONTO DE LAS IMPORTACIONES DE LA CUENCA PACIFICA NICS</v>
          </cell>
        </row>
        <row r="123">
          <cell r="B123" t="str">
            <v>0200I040 TASA DE IMPORTACIONES DE LA CUENCA PACIFICA NICS</v>
          </cell>
        </row>
        <row r="124">
          <cell r="B124" t="str">
            <v>0200I041 MONTO DE LAS EXPORTACIONES A JAPON</v>
          </cell>
        </row>
        <row r="125">
          <cell r="B125" t="str">
            <v>0200I042 TASA DE EXPORTACIONES A JAPON</v>
          </cell>
        </row>
        <row r="126">
          <cell r="B126" t="str">
            <v>0200I043 MONTO DE LAS IMPORTACIONES DE JAPON</v>
          </cell>
        </row>
        <row r="127">
          <cell r="B127" t="str">
            <v>0200I044 TASA DE IMPORTACIONES DE JAPON</v>
          </cell>
        </row>
        <row r="128">
          <cell r="B128" t="str">
            <v>0200I045 SOLICITUDES CERT RADICADAS</v>
          </cell>
        </row>
        <row r="129">
          <cell r="B129" t="str">
            <v>0200I046 SOCIEDADES DE COMERCIALIZACION INTERNACIONAL APROBADAS</v>
          </cell>
        </row>
        <row r="130">
          <cell r="B130" t="str">
            <v>0200I047 EMPRESAS REGISTRADAS EN EL SISTEMA DE INTELIGENCIA DE MERCADOS</v>
          </cell>
        </row>
        <row r="131">
          <cell r="B131" t="str">
            <v>0200I048 USUARIOS REGISTRADOS EN EL SISTEMA DE INTELIGENCIA DE MERCADOS</v>
          </cell>
        </row>
        <row r="132">
          <cell r="B132" t="str">
            <v>0200I049 COMBINACIONES DE PRODUCTOS CON POTENCIAL EXPORTADOR IDENTIFICADOS POR EL PIAS</v>
          </cell>
        </row>
        <row r="133">
          <cell r="B133" t="str">
            <v>0200I050 IDENTIFICACION DE COMBINACIONES DE PRODUCTOS CON POTENCIAL EXPORTADOR</v>
          </cell>
        </row>
        <row r="134">
          <cell r="B134" t="str">
            <v>0200I051 PLANES EXPORTADORES CON RECURSOS</v>
          </cell>
        </row>
        <row r="135">
          <cell r="B135" t="str">
            <v>0200I052 EMPRESAS ATENDIDAS POR PROEXPORT</v>
          </cell>
        </row>
        <row r="136">
          <cell r="B136" t="str">
            <v>0200I053 PROYECTOS ESPECIALES DE EXPORTACION APROBADOS</v>
          </cell>
        </row>
        <row r="137">
          <cell r="B137" t="str">
            <v>0200I054 EMPRESAS EN PROYECTOS ESPECIALES DE EXPORTACION APROBADOS</v>
          </cell>
        </row>
        <row r="138">
          <cell r="B138" t="str">
            <v>0200I055 EMPRESAS ATENDIDAS EN EL PROGRAMA EXPOPYME CON PLAN EXPORTADOR</v>
          </cell>
        </row>
        <row r="139">
          <cell r="B139" t="str">
            <v>0200I056 MONTO DE LA INVERSION EXTRANJERA DIRECTA CON PORTAFOLIO</v>
          </cell>
        </row>
        <row r="140">
          <cell r="B140" t="str">
            <v>0200I057 EMPRESAS VINCULADAS DENTRO DEL PROGRAMA DE ASEGURAMIENTO DE CALIDAD</v>
          </cell>
        </row>
        <row r="141">
          <cell r="B141" t="str">
            <v>0200I058 JORNADAS "SEMANA DEL EXPORTADOR" EFECTUADAS</v>
          </cell>
        </row>
        <row r="142">
          <cell r="B142" t="str">
            <v>0200I059 JORNADAS DE CAPACITACION A FUNCIONARIOS DEL SECTOR DE COMERCIO EXTERIOR</v>
          </cell>
        </row>
        <row r="143">
          <cell r="B143" t="str">
            <v>0200I060 FUNCIONARIOS CAPACITADOS EN LAS JORNADAS DE CAPACITACION A FUNCIONARIOS DEL SECTOR COMERCIO EXTERIOR</v>
          </cell>
        </row>
        <row r="144">
          <cell r="B144" t="str">
            <v>0200I061 VISITANTES DE LA PAGINA WEB DEL MINCOMEX</v>
          </cell>
        </row>
        <row r="145">
          <cell r="B145" t="str">
            <v>0200I062 UNIVERSIDADES CON CONVENIO DE CATEDRA DE NEGOCIOS INTERNACIONALES</v>
          </cell>
        </row>
        <row r="146">
          <cell r="B146" t="str">
            <v>0200I063 ANTEPROYECTOS PRESENTADOS AL PROGRAMA JOVENES EMPRENDEDORES EXPORTADORES</v>
          </cell>
        </row>
        <row r="147">
          <cell r="B147" t="str">
            <v>0200I064 PROYECTOS ACEPTADOS EN EL PROGRAMA JOVENES EMPRENDEDORES EXPORTADORES</v>
          </cell>
        </row>
        <row r="148">
          <cell r="B148" t="str">
            <v>0200I065 JORNADAS DE FORMACION A FORMADORES</v>
          </cell>
        </row>
        <row r="149">
          <cell r="B149" t="str">
            <v>0200I066 PERSONAS CAPACITADAS EN LAS JORNADAS DE FORMACION A FORMADORES</v>
          </cell>
        </row>
        <row r="150">
          <cell r="B150" t="str">
            <v>0200I067 COSTOS PROMEDIOS DE CREACION Y LEGALIZACION DE EMPRESAS</v>
          </cell>
        </row>
        <row r="151">
          <cell r="B151" t="str">
            <v>0200I068 RECURSOS FINANCIEROS COLOCADOS EN EL SECTOR COMERCIO</v>
          </cell>
        </row>
        <row r="152">
          <cell r="B152" t="str">
            <v>0200I069 VOLUMEN DE VENTAS DEL SECTOR COMERCIO</v>
          </cell>
        </row>
        <row r="153">
          <cell r="B153" t="str">
            <v>0200I070 EMPRESAS COMERCIALES CREADAS E INCUBADAS</v>
          </cell>
        </row>
        <row r="154">
          <cell r="B154" t="str">
            <v>03000000 SECTOR SALUD</v>
          </cell>
        </row>
        <row r="155">
          <cell r="B155" t="str">
            <v>0300I001 COBERTURA DE VACUNACION EN NIÑOS MENORES DE UN (1) AÑO</v>
          </cell>
        </row>
        <row r="156">
          <cell r="B156" t="str">
            <v>0300I002 COBERTURA DE VACUNACION EN NIÑOS ENTRE UN (1) Y CINCO (5) AÑOS (TRIPLE V)</v>
          </cell>
        </row>
        <row r="157">
          <cell r="B157" t="str">
            <v>0300I003 TASA DE INCIDENCIA DE LA MALARIA EN ZONAS ENDEMICAS</v>
          </cell>
        </row>
        <row r="158">
          <cell r="B158" t="str">
            <v>0300I004 TASA DE MORTALIDAD MATERNA</v>
          </cell>
        </row>
        <row r="159">
          <cell r="B159" t="str">
            <v>0300I005 TASA DE MORTALIDAD INFANTIL</v>
          </cell>
        </row>
        <row r="160">
          <cell r="B160" t="str">
            <v>0300I006 TASA DE MORTALIDAD POR TUMORES MALIGNOS</v>
          </cell>
        </row>
        <row r="161">
          <cell r="B161" t="str">
            <v>0300I007 TASA DE MORTALIDAD POR ENFERMEDADES CARDIOVASCULARES</v>
          </cell>
        </row>
        <row r="162">
          <cell r="B162" t="str">
            <v>0300I008 TASA DE MORTALIDAD POR CAUSA EXTERNA</v>
          </cell>
        </row>
        <row r="163">
          <cell r="B163" t="str">
            <v>0300I009 EFICIENCIA OPERACIONAL</v>
          </cell>
        </row>
        <row r="164">
          <cell r="B164" t="str">
            <v>0300I010 PROCESO DE DESCENTRALIZACION FORTALECIDO</v>
          </cell>
        </row>
        <row r="165">
          <cell r="B165" t="str">
            <v>0300I011 INDICE DE COBERTURA</v>
          </cell>
        </row>
        <row r="166">
          <cell r="B166" t="str">
            <v>0300I012 TRABAJADORES POBRES EN EL SISBEN EN ESTRATOS 1 Y 2 RESPECTO DE LOS TRABAJADORES DE EMPLEO EN ACCION</v>
          </cell>
        </row>
        <row r="167">
          <cell r="B167" t="str">
            <v>0300I013 NUMERO DE FAMILIAS BENEFICIADAS POR SUBSIDIO NUTRICION QUE PERTENECEN AL PROGRAMA "FAMILIAS EN ACCION"</v>
          </cell>
        </row>
        <row r="168">
          <cell r="B168" t="str">
            <v>0300I014 NIÑOS LLEVADOS A LOS CENTROS DE SALUD PARA ATENCION PREVENTIVA QUE PERTENECE AL PROGRAMA "FAMILIAS EN ACCION"</v>
          </cell>
        </row>
        <row r="169">
          <cell r="B169" t="str">
            <v>0300I015 BENEFICIARIOS DEL SUBPROGRAMA "JOVENES EN ACCION" EMPLEADOS.</v>
          </cell>
        </row>
        <row r="170">
          <cell r="B170" t="str">
            <v>0300I016 CUMPLIMIENTO EN EL RECAUDO EN LAS AREAS DE PENSIONES</v>
          </cell>
        </row>
        <row r="171">
          <cell r="B171" t="str">
            <v>0300I017 TIEMPO DE RECONOCIMIENTO (DIAS) DE PENSIONES</v>
          </cell>
        </row>
        <row r="172">
          <cell r="B172" t="str">
            <v>0300I018 INDICE DE INSATISFACCION EN EL SISTEMA DE SALUD</v>
          </cell>
        </row>
        <row r="173">
          <cell r="B173" t="str">
            <v>0300I019 INDICE DE INSATISFACCION EN EL REGIMEN DE PENSIONES</v>
          </cell>
        </row>
        <row r="174">
          <cell r="B174" t="str">
            <v>0300I020 INDICE DE INSATISFACCION EN EL SISTEMA GENERAL DE RIESGOS PROFESIONALES</v>
          </cell>
        </row>
        <row r="175">
          <cell r="B175" t="str">
            <v>0300I021 PASIVO PENSIONAL A CARGO DE LA NACION (% DEL PIB)</v>
          </cell>
        </row>
        <row r="176">
          <cell r="B176" t="str">
            <v>0300I022 CUMPLIMIENTO EN EL RECAUDO DEL SISTEMA GENERAL DE RIESGOS PROFESIONALES</v>
          </cell>
        </row>
        <row r="177">
          <cell r="B177" t="str">
            <v>0300I023 PRESTACIONES (ASISTENCIALES Y ECONOMICAS, SIN RESERVAS TECNICAS, POR ACCIDENTES DE TRABAJO Y ENFERMEDADES PROFESIONALES) RESPECTO DEL RECAUDO</v>
          </cell>
        </row>
        <row r="178">
          <cell r="B178" t="str">
            <v>0300I024 RESERVAS TECNICAS POR ACCIDENTES DE TRABAJO Y ENFERMEDADES PROFESIONALES RESPECTO A LOS RECAUDOS</v>
          </cell>
        </row>
        <row r="179">
          <cell r="B179" t="str">
            <v>0300I025 PROMOCION Y PREVENCION DEL SISTEMA GENERAL DE RIESGOS PROFESIONALES RESPECTO DEL RECAUDO</v>
          </cell>
        </row>
        <row r="180">
          <cell r="B180" t="str">
            <v>0300I026 NIVEL DE EVASION EN RIESGOS PROFESIONALES</v>
          </cell>
        </row>
        <row r="181">
          <cell r="B181" t="str">
            <v>0300I027 AFILIADOS ACTIVOS AL FONDO DE SOLIDARIDAD PENSIONAL</v>
          </cell>
        </row>
        <row r="182">
          <cell r="B182" t="str">
            <v>0300I028 COBERTURA EN PENSIONES A NIVEL NACIONAL</v>
          </cell>
        </row>
        <row r="183">
          <cell r="B183" t="str">
            <v>0300I029 COBERTURA EN PENSIONES DE AFILIADOS ACTIVOS A NIVEL NACIONAL</v>
          </cell>
        </row>
        <row r="184">
          <cell r="B184" t="str">
            <v>0300I030 POBLACION DE TRABAJADORES AFILIADOS AL SISTEMA GENERAL DE RIESGOS PROFESIONALES</v>
          </cell>
        </row>
        <row r="185">
          <cell r="B185" t="str">
            <v>0300I031 POBLACION AFILIADA AL SISTEMA GENERAL DE RIESGOS PROFESIONALES RESPECTO DE LA POBLACION ECONOMICAMENTE ACTIVA (PEA)</v>
          </cell>
        </row>
        <row r="186">
          <cell r="B186" t="str">
            <v>0300I032 CASOS DE ACCIDENTES DE TRABAJO RESPECTO A LOS TRABAJADORES AFILIADOS AL SISTEMA GENERAL DE RIESGOS PROFESIONALES</v>
          </cell>
        </row>
        <row r="187">
          <cell r="B187" t="str">
            <v>0300I033 CASOS DE ENFERMEDAD PROFESIONAL RESPECTO A LOS TRABAJADORES AFILIADOS AL SISTEMA GENERAL DE RIESGOS PROFESIONALES</v>
          </cell>
        </row>
        <row r="188">
          <cell r="B188" t="str">
            <v>0300I034 AFILIADOS AL REGIMEN SUBSIDIADO</v>
          </cell>
        </row>
        <row r="189">
          <cell r="B189" t="str">
            <v>0300I035 AFILIACION  MULTIPLE AL REGIMEN SUBSIDIADO</v>
          </cell>
        </row>
        <row r="190">
          <cell r="B190" t="str">
            <v>0300I036 AFILIADOS AL REGIMEN CONTRIBUTIVO</v>
          </cell>
        </row>
        <row r="191">
          <cell r="B191" t="str">
            <v>0300I037 POBLACION AFILIADA AL SISTEMA GENERAL DE SEGURIDAD SOCIAL EN SALUD</v>
          </cell>
        </row>
        <row r="192">
          <cell r="B192" t="str">
            <v>0300I038 POBLACION POBRE NO AFILIADA DEBIDAMENTE IDENTIFICADA MEDIANTE SISBEN</v>
          </cell>
        </row>
        <row r="193">
          <cell r="B193" t="str">
            <v>0300I039 NUEVOS AFILIADOS AL SISTEMA GENERAL DE SEGURIDAD SOCIAL EN SALUD</v>
          </cell>
        </row>
        <row r="194">
          <cell r="B194" t="str">
            <v>0300I040 COBERTURA DE VACUNACION DE NIÑOS MENORES DE UN AÑO</v>
          </cell>
        </row>
        <row r="195">
          <cell r="B195" t="str">
            <v>0300I041 CUMPLIMIENTO DE LA COBERTURA DE VACUNACION DE NIÑOS MENORES DE UN AÑO</v>
          </cell>
        </row>
        <row r="196">
          <cell r="B196" t="str">
            <v>0300I042 COBERTURA DE VACUNACION CON TRIPLE VIRAL EN NIÑOS DE UN AÑO</v>
          </cell>
        </row>
        <row r="197">
          <cell r="B197" t="str">
            <v>0300I043 CUMPLIMIENTO DE LA COBERTURA DE VACUNACION CON TRIPLE VIRAL EN NIÑOS DE UN AÑO</v>
          </cell>
        </row>
        <row r="198">
          <cell r="B198" t="str">
            <v>0300I044 COBERTURA DE VACUNACION ANTIRRABICA</v>
          </cell>
        </row>
        <row r="199">
          <cell r="B199" t="str">
            <v>0300I045 DEPARTAMENTOS QUE DESARROLLAN PROYECTOS DE PREVENCION AL CONSUMO (ALCOHOL, TABACO Y SUSTANCIAS PSICOACTIVAS)</v>
          </cell>
        </row>
        <row r="200">
          <cell r="B200" t="str">
            <v>0300I046 DISTRITOS QUE DESARROLLAN PROYECTOS DE PREVENCION AL CONSUMO (ALCOHOL, TABACO Y SUSTANCIAS PSICOACTIVAS)</v>
          </cell>
        </row>
        <row r="201">
          <cell r="B201" t="str">
            <v>0300I047 DEPARTAMENTOS QUE DESARROLLAN PROYECTOS DE PREVENCION DE LAS ENFERMEDADES CRONICAS NO TRANSMISIBLES</v>
          </cell>
        </row>
        <row r="202">
          <cell r="B202" t="str">
            <v>0300I048 DISTRITOS QUE DESARROLLAN PROYECTOS DE PREVENCION DE LAS ENFERMEDADES CRONICAS NO TRANSMISIBLES</v>
          </cell>
        </row>
        <row r="203">
          <cell r="B203" t="str">
            <v>0300I049 INCIDENCIA DE MALARIA EN EL PAIS (POR CADA 1,000 HABITANTES)</v>
          </cell>
        </row>
        <row r="204">
          <cell r="B204" t="str">
            <v>0300I050 DETECCION DE CASOS DE TUBERCULOSIS, TBC POSITIVOS</v>
          </cell>
        </row>
        <row r="205">
          <cell r="B205" t="str">
            <v>0300I051 CASOS NUEVOS DE LEPRA SIN DISCAPACIDAD</v>
          </cell>
        </row>
        <row r="206">
          <cell r="B206" t="str">
            <v>0300I052 DEPARTAMENTOS QUE DESARROLLAN PROYECTOS DE PROMOCION DE LA SALUD SEXUAL Y REPRODUCTIVA EN ADOLESCENTES</v>
          </cell>
        </row>
        <row r="207">
          <cell r="B207" t="str">
            <v>0300I053 DISTRITOS QUE DESARROLLAN PROYECTOS DE PROMOCION DE LA SALUD SEXUAL Y REPRODUCTIVA EN ADOLESCENTES</v>
          </cell>
        </row>
        <row r="208">
          <cell r="B208" t="str">
            <v>0300I054 INCIDENCIA DE SIFILIS CONGENITA (POR CADA 1,000 NACIDOS VIVOS)</v>
          </cell>
        </row>
        <row r="209">
          <cell r="B209" t="str">
            <v>0300I055 INCIDENCIA DE  POLIO (POR CADA 1,000 NACIDOS VIVOS)</v>
          </cell>
        </row>
        <row r="210">
          <cell r="B210" t="str">
            <v>0300I056 INCIDENCIA DE TETANOS NEONATAL (POR CADA 1,000 NACIDOS VIVOS)</v>
          </cell>
        </row>
        <row r="211">
          <cell r="B211" t="str">
            <v>0300I057 INCIDENCIA DE SARAMPION (POR CADA 100.000 NIÑOS MENORES DE 5 AÑOS)</v>
          </cell>
        </row>
        <row r="212">
          <cell r="B212" t="str">
            <v>0300I058 MORTALIDAD MATERNA</v>
          </cell>
        </row>
        <row r="213">
          <cell r="B213" t="str">
            <v>0300I059 MORTALIDAD INFANTIL</v>
          </cell>
        </row>
        <row r="214">
          <cell r="B214" t="str">
            <v>0300I060 REGISTRO DE PRESTADORES DE SERVICIOS DE SALUD ACTUALIZADO Y CONFIABLE (IPS PUBLICAS Y PRIVADAS)</v>
          </cell>
        </row>
        <row r="215">
          <cell r="B215" t="str">
            <v>0300I061 CAMAS POR TIPO DE INSTITUCION (IPS PUBLICAS Y PRIVADAS)</v>
          </cell>
        </row>
        <row r="216">
          <cell r="B216" t="str">
            <v>0300I062 NIÑOS ATENDIDOS EN HOGARES COMUNITARIOS DE BIENESTAR</v>
          </cell>
        </row>
        <row r="217">
          <cell r="B217" t="str">
            <v>0300I063 NIÑOS ATENDIDOS EN RESTAURANTES ESCOLARES</v>
          </cell>
        </row>
        <row r="218">
          <cell r="B218" t="str">
            <v>0300I064 JOVENES ATENDIDOS EN CLUBES JUVENILES</v>
          </cell>
        </row>
        <row r="219">
          <cell r="B219" t="str">
            <v>0300I065 EMBARAZADAS ATENDIDAS</v>
          </cell>
        </row>
        <row r="220">
          <cell r="B220" t="str">
            <v>0300I066 LACTANTES ATENDIDAS</v>
          </cell>
        </row>
        <row r="221">
          <cell r="B221" t="str">
            <v>0300I067 NIÑOS DE LA CALLE ATENDIDOS EN LAS MODALIDADES DE SERVICIO</v>
          </cell>
        </row>
        <row r="222">
          <cell r="B222" t="str">
            <v>0300I068 AGENTES EDUCATIVOS  COMUNITARIOS CAPACITADOS (PARA LA DETECCION PRECOZ, PREVENCION Y MANEJO DE EPISODIOS DE VIOLENCIA INTRA FAMILIAR)</v>
          </cell>
        </row>
        <row r="223">
          <cell r="B223" t="str">
            <v>0300I069 FAMILIAS ATENDIDAS EN TORNO A EPISODIOS DE VIOLENCIA INTRA FAMILIAR (MEDIANTE LAS ESTRATEGIAS EDUCADOR FAMILIAR Y ESCUELA DE PADRES)</v>
          </cell>
        </row>
        <row r="224">
          <cell r="B224" t="str">
            <v>0300I070 NIÑOS CON MEDIDA DE PROTECCION UBICADOS EN MEDIO FAMILIAR</v>
          </cell>
        </row>
        <row r="225">
          <cell r="B225" t="str">
            <v>0300I071 POBLACION FOCALIZADA EN HOGARES COMUNITARIOS DE BIENESTAR</v>
          </cell>
        </row>
        <row r="226">
          <cell r="B226" t="str">
            <v>0300I072 POBLACION FOCALIZADA EN RESTAURANTES ESCOLARES</v>
          </cell>
        </row>
        <row r="227">
          <cell r="B227" t="str">
            <v>0300I073 POBLACION FOCALIZADA EN CLUBES JUVENILES</v>
          </cell>
        </row>
        <row r="228">
          <cell r="B228" t="str">
            <v>0300I074 EMBARAZADAS Y LACTANTES FOCALIZADAS</v>
          </cell>
        </row>
        <row r="229">
          <cell r="B229" t="str">
            <v>0300I075 DESNUTRICION GLOBAL NACIONAL</v>
          </cell>
        </row>
        <row r="230">
          <cell r="B230" t="str">
            <v>0300I076 DESNUTRICION CRONICA NACIONAL</v>
          </cell>
        </row>
        <row r="231">
          <cell r="B231" t="str">
            <v>0300I077 DESNUTRICION AGUDA NACIONAL</v>
          </cell>
        </row>
        <row r="232">
          <cell r="B232" t="str">
            <v>04000000 SECTOR COMUNICACIONES</v>
          </cell>
        </row>
        <row r="233">
          <cell r="B233" t="str">
            <v>0400I001 LINEAS TELEFONICAS EN REGIONES DE ALTA DENSIDAD TELEFONICA</v>
          </cell>
        </row>
        <row r="234">
          <cell r="B234" t="str">
            <v>0400I002 LINEAS TELEFONICAS EN REGIONES DE BAJA DENSIDAD TELEFONICA.</v>
          </cell>
        </row>
        <row r="235">
          <cell r="B235" t="str">
            <v>0400I003 ATENCION EN INSTALACION DE LINEAS TELEFONICAS POR USUARIO</v>
          </cell>
        </row>
        <row r="236">
          <cell r="B236" t="str">
            <v>0400I004 ATENCION EN INSTALACION DE LINEAS POR FAMILIA</v>
          </cell>
        </row>
        <row r="237">
          <cell r="B237" t="str">
            <v>0400I005 PERSONAS CON ACCESO A INTERNET</v>
          </cell>
        </row>
        <row r="238">
          <cell r="B238" t="str">
            <v>0400I006 USUARIOS DE LOS SERVICIOS DE TELECOMUNICACIONES CONTROLADOS Y VIGILADOS POR EL MINISTERIO DE COMUNICACIONES</v>
          </cell>
        </row>
        <row r="239">
          <cell r="B239" t="str">
            <v>0400I007 FUNCIONARIOS BENEFICIADOS CON EL PLAN DE CAPACITACION</v>
          </cell>
        </row>
        <row r="240">
          <cell r="B240" t="str">
            <v>0400I008 FUNCIONARIOS BENEFICIADOS CON EL PROGRAMA DE BIENESTAR SOCIAL</v>
          </cell>
        </row>
        <row r="241">
          <cell r="B241" t="str">
            <v>0400I009 MUNICIPIOS QUE CUENTAN EL SERVICIO DE CORREO SOCIAL</v>
          </cell>
        </row>
        <row r="242">
          <cell r="B242" t="str">
            <v>0400I010 INTERCONEXION A LA RED DE ALTA VELOCIDAD DEL ESTADO COMUNITARIO</v>
          </cell>
        </row>
        <row r="243">
          <cell r="B243" t="str">
            <v>0400I011 MUNICIPIOS CUBIERTOS CON TELEFONOS PUBLICOS PARA SORDOS</v>
          </cell>
        </row>
        <row r="244">
          <cell r="B244" t="str">
            <v>0400I012 ESCUELAS BENEFICIADAS CON EL PROGRAMA COMPUTADORES PARA EDUCAR</v>
          </cell>
        </row>
        <row r="245">
          <cell r="B245" t="str">
            <v>0400I013 FUNCIONARIOS BENEFICIADOS CON MANTENIMIENTO DE EQUIPOS DE COMPUTO</v>
          </cell>
        </row>
        <row r="246">
          <cell r="B246" t="str">
            <v>0400I014 USUARIOS VIGILADOS Y COTROLADOS POR EL MINISTERIO DE COMUNICACIONES</v>
          </cell>
        </row>
        <row r="247">
          <cell r="B247" t="str">
            <v>0400I015 HORAS DE CAPACITACION POR FUNCIONARIO</v>
          </cell>
        </row>
        <row r="248">
          <cell r="B248" t="str">
            <v>0400I016 SATISFACCION DE LOS FUNCIONARIOS BENEFICIADOS CON PROGRAMAS DE BIENESTAR SOCIAL</v>
          </cell>
        </row>
        <row r="249">
          <cell r="B249" t="str">
            <v>0400I017 INTERCONEXION CON LAS DIRECCIONES TERRITORIALES</v>
          </cell>
        </row>
        <row r="250">
          <cell r="B250" t="str">
            <v>0400I018 TIEMPO DE RESPUESTA AL USUARIO</v>
          </cell>
        </row>
        <row r="251">
          <cell r="B251" t="str">
            <v>0400I019 MUNICIPIOS CUBIERTOS CON AGENCIAS DE CORREO SOCIAL</v>
          </cell>
        </row>
        <row r="252">
          <cell r="B252" t="str">
            <v>0400I020 LOCALIDADES CON SERVICIO DE TELEFONIA RURAL COMUNITARIA</v>
          </cell>
        </row>
        <row r="253">
          <cell r="B253" t="str">
            <v>0400I021 ESCUELAS PUBLICAS CONECTADAS A INTERNET</v>
          </cell>
        </row>
        <row r="254">
          <cell r="B254" t="str">
            <v>0400I022 HOSPITALES CONECTADOS A INTERNET</v>
          </cell>
        </row>
        <row r="255">
          <cell r="B255" t="str">
            <v>0400I023 ALCALDIAS CONECTADAS A INTERNET</v>
          </cell>
        </row>
        <row r="256">
          <cell r="B256" t="str">
            <v>0400I024 POBLACION BENEFICADA CON TELEFONOS PUBLICOS PARA SORDOS</v>
          </cell>
        </row>
        <row r="257">
          <cell r="B257" t="str">
            <v>0400I025 ESCUELAS PUBLICAS BENEFICIADAS CON EL PROGRAMA COMPUTADORES PARA EDUCAR</v>
          </cell>
        </row>
        <row r="258">
          <cell r="B258" t="str">
            <v>0400I026 ALUMNOS BENEFICADOS CON EL PROGRAMA COMPUTADORES PARA EDUCAR</v>
          </cell>
        </row>
        <row r="259">
          <cell r="B259" t="str">
            <v>0400I027 DOCENTES CAPACITADOS POR COMPUTADORES PARA EDUCAR</v>
          </cell>
        </row>
        <row r="260">
          <cell r="B260" t="str">
            <v>0400I028 DIRECTIVOS CAPACITADOS POR COMPUTADORES PARA EDUCAR</v>
          </cell>
        </row>
        <row r="261">
          <cell r="B261" t="str">
            <v>0400I029 POBLACION BENEFICIADA POR LA RADIODIFUSORA NACIONAL</v>
          </cell>
        </row>
        <row r="262">
          <cell r="B262" t="str">
            <v>0400I030 TIEMPO PROMEDIO DE RESPUESTA EN LA BUSQUEDA DE DOCUMENTOS</v>
          </cell>
        </row>
        <row r="263">
          <cell r="B263" t="str">
            <v>0400I031 DENSIDAD TELEFONICA EN EL RESTO DEL PAIS (EXCLUYE 5 GRANDES CIUDADES)</v>
          </cell>
        </row>
        <row r="264">
          <cell r="B264" t="str">
            <v>0400I032 LOCALIDADES RURALES CON ACCESO A TELEFONIA COMUNITARIA</v>
          </cell>
        </row>
        <row r="265">
          <cell r="B265" t="str">
            <v>0400I033 CIUDADES CON ACCESO LOCAL A INTERNET</v>
          </cell>
        </row>
        <row r="266">
          <cell r="B266" t="str">
            <v>0400I034 LOCALIDADES CON SERVICIO POSTAL</v>
          </cell>
        </row>
        <row r="267">
          <cell r="B267" t="str">
            <v>0400I035 PENETRACION TELEFONIA MOVIL</v>
          </cell>
        </row>
        <row r="268">
          <cell r="B268" t="str">
            <v>0400I036 LINEAS DE TELEFONIA BASICA CONMUTADA (TPBC) EN SERVICIO</v>
          </cell>
        </row>
        <row r="269">
          <cell r="B269" t="str">
            <v>0400I037 DENSIDAD TELEFONICA PUBLICA BASICA CONMUTADA EN SERVICIO</v>
          </cell>
        </row>
        <row r="270">
          <cell r="B270" t="str">
            <v>0400I038 USUARIOS DE TELEFONIA MOVIL CELULAR</v>
          </cell>
        </row>
        <row r="271">
          <cell r="B271" t="str">
            <v>0400I039 DENSIDAD DEL SERVICIO DE TELEFONIA MOVIL</v>
          </cell>
        </row>
        <row r="272">
          <cell r="B272" t="str">
            <v>0400I040 TIEMPO MEDIO DE REPARACION LINEAS TELEFONICAS</v>
          </cell>
        </row>
        <row r="273">
          <cell r="B273" t="str">
            <v>0400I041 TIEMPO MEDIO DE INSTALACION DE NUEVAS LINEAS</v>
          </cell>
        </row>
        <row r="274">
          <cell r="B274" t="str">
            <v>0400I042 DAÑOS POR CADA 100 ABONADOS DE TPBC</v>
          </cell>
        </row>
        <row r="275">
          <cell r="B275" t="str">
            <v>0400I043 AMPLIACION DE LA COBERTURA TELEFONICA</v>
          </cell>
        </row>
        <row r="276">
          <cell r="B276" t="str">
            <v>0400I044 TARIFA PROMEDIO DE TELEFONIA PUBLICA BASICA CONMUTADA DE LARGA DISTANCIA -TPBCLD- NACIONAL</v>
          </cell>
        </row>
        <row r="277">
          <cell r="B277" t="str">
            <v>0400I045 TARIFA PROMEDIO DE TELEFONIA PUBLICA BASICA CONMUTADA DE LARGA DISTANCIA -TPBCLD- INTERNACIONAL</v>
          </cell>
        </row>
        <row r="278">
          <cell r="B278" t="str">
            <v>0400I046 PARTICIPACION DEL SECTOR DE LAS TELECOMUNICACIONES EN EL PIB</v>
          </cell>
        </row>
        <row r="279">
          <cell r="B279" t="str">
            <v>0400I047 INVERSION NACIONAL EN EL SECTOR DE LAS TELECOMUNICACIONES</v>
          </cell>
        </row>
        <row r="280">
          <cell r="B280" t="str">
            <v>0400I048 INVERSION EXTRANJERA EN EL SECTOR DE LAS TELECOMUNICACIONES.</v>
          </cell>
        </row>
        <row r="281">
          <cell r="B281" t="str">
            <v>0400I049 CENTROS (INCLUYE ENTIDADES MILITARES) DE ACCESO COMUNITARIO A INTERNET</v>
          </cell>
        </row>
        <row r="282">
          <cell r="B282" t="str">
            <v>0400I050 CABECERAS  MUNICIPALES CON ACCESO CONMUTADO A INTERNET</v>
          </cell>
        </row>
        <row r="283">
          <cell r="B283" t="str">
            <v>0400I051 USUARIOS EN COLOMBIA CON ACCESO A INTERNET</v>
          </cell>
        </row>
        <row r="284">
          <cell r="B284" t="str">
            <v>0400I052 ENTIDADES GUBERNAMENTALES DEL NIVEL NACIONAL CON PAGINAS DE INTERNET</v>
          </cell>
        </row>
        <row r="285">
          <cell r="B285" t="str">
            <v>0400I053 MUNICIPIOS CON ACCESO A TECNOLOGIAS DE BANDA ANCHA LDMS</v>
          </cell>
        </row>
        <row r="286">
          <cell r="B286" t="str">
            <v>0400I054 COMPUTADORES POR CADA 100 HABITANTES</v>
          </cell>
        </row>
        <row r="287">
          <cell r="B287" t="str">
            <v>0400I055 USUARIOS DE INTERNET SECTOR COMERCIO</v>
          </cell>
        </row>
        <row r="288">
          <cell r="B288" t="str">
            <v>0400I056 USUARIOS DE INTERNET SECTOR EDUCACION</v>
          </cell>
        </row>
        <row r="289">
          <cell r="B289" t="str">
            <v>0400I057 USUARIOS DE INTERNET EN LOS HOGARES</v>
          </cell>
        </row>
        <row r="290">
          <cell r="B290" t="str">
            <v>0400I058 COMPUTADORES CONECTADOS A UNA RED</v>
          </cell>
        </row>
        <row r="291">
          <cell r="B291" t="str">
            <v>05000000 SECTOR MINAS Y ENERGIA</v>
          </cell>
        </row>
        <row r="292">
          <cell r="B292" t="str">
            <v>0500I001 COSTO PROMEDIO DE KWH</v>
          </cell>
        </row>
        <row r="293">
          <cell r="B293" t="str">
            <v>0500I002 COSTO CONEXION</v>
          </cell>
        </row>
        <row r="294">
          <cell r="B294" t="str">
            <v>0500I003 COSTO POTENCIA INSTALADA</v>
          </cell>
        </row>
        <row r="295">
          <cell r="B295" t="str">
            <v>0500I004 COBERTURA DEL SERVICIO DE GAS</v>
          </cell>
        </row>
        <row r="296">
          <cell r="B296" t="str">
            <v>0500I005 PROMEDIO DE HORAS DIARIAS DEL SERVICIO DE GAS</v>
          </cell>
        </row>
        <row r="297">
          <cell r="B297" t="str">
            <v>0500I006 VIVIENDAS (HOGARES) ATENDIDOS CON SERVICIO DE GAS</v>
          </cell>
        </row>
        <row r="298">
          <cell r="B298" t="str">
            <v>0500I007 CONSUMO NACIONAL DE ENERGIA EN KWH-DIA</v>
          </cell>
        </row>
        <row r="299">
          <cell r="B299" t="str">
            <v>0500I008 PROYECTOS DE EXPLOTACION MINERA LLEVADOS A CABO</v>
          </cell>
        </row>
        <row r="300">
          <cell r="B300" t="str">
            <v>0500I009 PROYECTOS DE EXPLOTACION MINERA LLEVADOS A CABO CON EXITO</v>
          </cell>
        </row>
        <row r="301">
          <cell r="B301" t="str">
            <v>0500I010 PERMISOS O LICENCIAS DE EXPLORACION MINERA APROBADAS O LEGALIZADAS</v>
          </cell>
        </row>
        <row r="302">
          <cell r="B302" t="str">
            <v>0500I011 DESVIACION PORCENTUAL DE LA DEMANDA ESTIMADA</v>
          </cell>
        </row>
        <row r="303">
          <cell r="B303" t="str">
            <v>0500I012 POBLACION CON SERVICIO DE ENERGIA ELECTRICA EN LAS AREAS RURALES</v>
          </cell>
        </row>
        <row r="304">
          <cell r="B304" t="str">
            <v>0500I013 COBERTURA DE LA RED DE SISTEMAS DEL MINISTERIO</v>
          </cell>
        </row>
        <row r="305">
          <cell r="B305" t="str">
            <v>0500I014 DEMANDA DE ENERGIA CUBIERTA CON TRANSACCIONES INTERCONEXIONALES</v>
          </cell>
        </row>
        <row r="306">
          <cell r="B306" t="str">
            <v>0500I015 CAPACIDAD INSTALADA</v>
          </cell>
        </row>
        <row r="307">
          <cell r="B307" t="str">
            <v>0500I016 VIVIENDAS (HOGARES) ATENDIDOS CON SERVICIO DE ENERGIA</v>
          </cell>
        </row>
        <row r="308">
          <cell r="B308" t="str">
            <v>0500I017 VALOR DE LOS SUBSIDIOS ENTREGADOS A LOS USUARIOS DE LOS ESTRATOS 1, 2 Y 3</v>
          </cell>
        </row>
        <row r="309">
          <cell r="B309" t="str">
            <v>0500I018 COBERTURA DEL SERVICIO DE ENERGIA EN LAS ZONAS INTERCONECTADAS</v>
          </cell>
        </row>
        <row r="310">
          <cell r="B310" t="str">
            <v>0500I019 COSTO PROMEDIO KILOWATIO HORA, KWH</v>
          </cell>
        </row>
        <row r="311">
          <cell r="B311" t="str">
            <v>0500I020 COSTO PROMEDIO DE KILOWATIOS HORA, KWH REPORTADOS.</v>
          </cell>
        </row>
        <row r="312">
          <cell r="B312" t="str">
            <v>0500I021 COSTO CONEXION</v>
          </cell>
        </row>
        <row r="313">
          <cell r="B313" t="str">
            <v>0500I022 COSTO POTENCIA INSTALADA.</v>
          </cell>
        </row>
        <row r="314">
          <cell r="B314" t="str">
            <v>0500I023 COBERTURA DEL SERVICIO DE ENERGIA EN ZONAS NO INTERCONECTADAS, ZNI</v>
          </cell>
        </row>
        <row r="315">
          <cell r="B315" t="str">
            <v>0500I024 VIVIENDAS (HOGARES) ATENDIDOS CON SERVICIO DE ENERGIA EN LAS ZNI</v>
          </cell>
        </row>
        <row r="316">
          <cell r="B316" t="str">
            <v>0500I025 PROMEDIO EN TIEMPO DEL SERVICIO DE ENERGIA EN ZNI</v>
          </cell>
        </row>
        <row r="317">
          <cell r="B317" t="str">
            <v>0500I026 PROYECTOS ENERGETICOS INTEGRALES (PRODUCTIVOS Y SOSTENIBLES) IDENTIFICADOS PARA ZNI</v>
          </cell>
        </row>
        <row r="318">
          <cell r="B318" t="str">
            <v>0500I027 PROYECTOS ESTRUCTURADOS CON ENERGIAS ALTERNATIVAS</v>
          </cell>
        </row>
        <row r="319">
          <cell r="B319" t="str">
            <v>0500I028 VARIACION DE LA PRODUCCION DEL SECTOR MINERO (PIBMINERO)</v>
          </cell>
        </row>
        <row r="320">
          <cell r="B320" t="str">
            <v>0500I029 NUEVOS PROSPECTOS MINEROS</v>
          </cell>
        </row>
        <row r="321">
          <cell r="B321" t="str">
            <v>0500I030 CRECIMIENTO DE LA PRODUCCION DEL SECTOR MINERO</v>
          </cell>
        </row>
        <row r="322">
          <cell r="B322" t="str">
            <v>0500I031 USUARIOS RESIDENCIALES CONECTADOS CON SERVICIO DE GAS NATURAL AL AÑO</v>
          </cell>
        </row>
        <row r="323">
          <cell r="B323" t="str">
            <v>0500I032 GRADO DE UTILIZACION DE PRODUCTOS</v>
          </cell>
        </row>
        <row r="324">
          <cell r="B324" t="str">
            <v>0500I033 VARIACION DE COSTOS DE PRODUCCION DE LAS UNIDADES MINERAS DOTADAS TECNOLOGICAMENTE</v>
          </cell>
        </row>
        <row r="325">
          <cell r="B325" t="str">
            <v>0500I034 CARGOS DE TRANSMISION</v>
          </cell>
        </row>
        <row r="326">
          <cell r="B326" t="str">
            <v>0500I035 CONSULTAS ATENDIDAS DE USUARIOS</v>
          </cell>
        </row>
        <row r="327">
          <cell r="B327" t="str">
            <v>0500I036 DERECHOS DE USUARIOS</v>
          </cell>
        </row>
        <row r="328">
          <cell r="B328" t="str">
            <v>0500I037 EMPRESAS QUE INCUMPLEN LA NORMATIVIDAD</v>
          </cell>
        </row>
        <row r="329">
          <cell r="B329" t="str">
            <v>0500I038 NUEVAS EMPRESAS COMPETITIVAS</v>
          </cell>
        </row>
        <row r="330">
          <cell r="B330" t="str">
            <v>0500I039 SOBRECOSTOS DE LOS GENERADORES POR FALTA DE SINCRONIZACION DE DESPACHO DE GAS</v>
          </cell>
        </row>
        <row r="331">
          <cell r="B331" t="str">
            <v>0500I040 GENERACION DE PRODUCTOS MINEROS</v>
          </cell>
        </row>
        <row r="332">
          <cell r="B332" t="str">
            <v>0500I041 CONTRAPRESTACIONES POR PRODUCCION MINERA RESULTADO DE LA GESTION INSTITUCIONAL</v>
          </cell>
        </row>
        <row r="333">
          <cell r="B333" t="str">
            <v>0500I043 VOLUMEN DE EXPORTACION MINERA</v>
          </cell>
        </row>
        <row r="334">
          <cell r="B334" t="str">
            <v>0500I044 INFORMACION URBANA DE AGUA NO CONTABILIZADA EN MUNICIPIOS MENOR A 100.000 HAB</v>
          </cell>
        </row>
        <row r="335">
          <cell r="B335" t="str">
            <v>0500I045 COBERTURA DEL SERVICIO DE ENERGIA ELECTRICA EN LAS AREAS URBANAS</v>
          </cell>
        </row>
        <row r="336">
          <cell r="B336" t="str">
            <v>0500I046 CUBRIMIENTO DEL SERVICIO ENERGIA ELECTRICA EN CAPITALES DE ZONAS NO INTERCONECTADAS</v>
          </cell>
        </row>
        <row r="337">
          <cell r="B337" t="str">
            <v>0500I047 PROMEDIO DE HORAS DIARIAS DE SERVICIO DE ENERGIA ELECTRICA EN CAPITALES DE ZONAS NO INTERCONECTADAS</v>
          </cell>
        </row>
        <row r="338">
          <cell r="B338" t="str">
            <v>0500I048 KILOMETROS DE LINEA DE TRANSMISION CONSTRUIDOS</v>
          </cell>
        </row>
        <row r="339">
          <cell r="B339" t="str">
            <v>0500I049 COBERTURA DE MUNICIPIOS CON POTENCIAL MAYOR DEL 30% EN SERVICIO DE GAS NATURAL POR RED PARA USUARIOS RESIDENCIALES</v>
          </cell>
        </row>
        <row r="340">
          <cell r="B340" t="str">
            <v>0500I050 CONSUMO NACIONAL DE GAS NATURAL (MILLONES DE BTU/DIA)</v>
          </cell>
        </row>
        <row r="341">
          <cell r="B341" t="str">
            <v>0500I051 PRODUCCION NACIONAL DE CRUDO (MILES DE BARRILES DE PETROLEO PRODUCIDOS DIARIAMENTE)</v>
          </cell>
        </row>
        <row r="342">
          <cell r="B342" t="str">
            <v>0500I052 BARRILES DE RESERVA DE PETROLEO DESCUBIERTOS</v>
          </cell>
        </row>
        <row r="343">
          <cell r="B343" t="str">
            <v>0500I053 POZOS DE PETROLEO PERFORADOS</v>
          </cell>
        </row>
        <row r="344">
          <cell r="B344" t="str">
            <v>0500I054 PARTICIPACION DEL PETROLEO Y SUS DERIVADOS EN LAS EXPORTACIONES NACIONALES</v>
          </cell>
        </row>
        <row r="345">
          <cell r="B345" t="str">
            <v>0500I055 RESERVAS REMANENTES DE PETROLEO (MILLONES DE BARRILES)</v>
          </cell>
        </row>
        <row r="346">
          <cell r="B346" t="str">
            <v>0500I056 DISPONIBILIDAD DE PETROLEO</v>
          </cell>
        </row>
        <row r="347">
          <cell r="B347" t="str">
            <v>0500I057 PRODUCCION DE ESMERALDAS</v>
          </cell>
        </row>
        <row r="348">
          <cell r="B348" t="str">
            <v>0500I058 PRODUCCION TOTAL DE CARBON</v>
          </cell>
        </row>
        <row r="349">
          <cell r="B349" t="str">
            <v>0500I059 PRODUCCION DE NIQUEL</v>
          </cell>
        </row>
        <row r="350">
          <cell r="B350" t="str">
            <v>0500I060 PRODUCCION DE ORO</v>
          </cell>
        </row>
        <row r="351">
          <cell r="B351" t="str">
            <v>0500I061 PRODUCCION DE PLATA</v>
          </cell>
        </row>
        <row r="352">
          <cell r="B352" t="str">
            <v>0500I062 USUARIOS ATENDIDOS POR EMPRESAS PRIVADAS DE DISTRIBUCION ELECTRICA</v>
          </cell>
        </row>
        <row r="353">
          <cell r="B353" t="str">
            <v>0500I063 ACTIVOS DE TRANSMISION ELECTRICA BAJO EL CONTROL PRIVADO</v>
          </cell>
        </row>
        <row r="354">
          <cell r="B354" t="str">
            <v>0500I064 ACTIVOS DE GENERACION ELECTRICA BAJO EL CONTROL PRIVADO</v>
          </cell>
        </row>
        <row r="355">
          <cell r="B355" t="str">
            <v>0500I065 EXPORTACIONES DE CARBON</v>
          </cell>
        </row>
        <row r="356">
          <cell r="B356" t="str">
            <v>0500I066 EXPORTACIONES DE NIQUEL</v>
          </cell>
        </row>
        <row r="357">
          <cell r="B357" t="str">
            <v>0500I067 EXPORTACIONES DE ORO</v>
          </cell>
        </row>
        <row r="358">
          <cell r="B358" t="str">
            <v>0500I068 EXPORTACIONES DE PLATA</v>
          </cell>
        </row>
        <row r="359">
          <cell r="B359" t="str">
            <v>0500I069 EXPORTACIONES DE ESMERALDA</v>
          </cell>
        </row>
        <row r="360">
          <cell r="B360" t="str">
            <v>06000000 SECTOR TRANSPORTE</v>
          </cell>
        </row>
        <row r="361">
          <cell r="B361" t="str">
            <v>0600I001 TIEMPO DE VIAJE POR TRAMO DE VIA TERRESTRE DEFINIDO</v>
          </cell>
        </row>
        <row r="362">
          <cell r="B362" t="str">
            <v>0600I002 MOVIMIENTO DE VEHICULOS POR TRAMO DE VIA DEFINIDO</v>
          </cell>
        </row>
        <row r="363">
          <cell r="B363" t="str">
            <v>0600I003 MOVIMIENTO DE BUQUES POR PUERTO O MUELLE</v>
          </cell>
        </row>
        <row r="364">
          <cell r="B364" t="str">
            <v>0600I004 OPERACIONES DE CABOTAJE POR PUERTO O MUELLE</v>
          </cell>
        </row>
        <row r="365">
          <cell r="B365" t="str">
            <v>0600I005 OPERACIONES INTERNACIONALES POR PUERTO O MUELLE</v>
          </cell>
        </row>
        <row r="366">
          <cell r="B366" t="str">
            <v>0600I006 HORAS DE VUELO POR AERONAVE</v>
          </cell>
        </row>
        <row r="367">
          <cell r="B367" t="str">
            <v>0600I007 SILLAS OCUPADAS POR VUELO Y AERONAVE</v>
          </cell>
        </row>
        <row r="368">
          <cell r="B368" t="str">
            <v>0600I008 VUELOS PROGRAMADOS POR VUELO O AERONAVE</v>
          </cell>
        </row>
        <row r="369">
          <cell r="B369" t="str">
            <v>0600I009 AEROPUERTOS QUE CUMPLEN CON ESPECIFICACIONES DE LA FEDERAL AVIATION ADMINISTRATION, FAA</v>
          </cell>
        </row>
        <row r="370">
          <cell r="B370" t="str">
            <v>0600I010 PASAJEROS MOVILIZADOS EN PUERTOS INTERNACIONALES</v>
          </cell>
        </row>
        <row r="371">
          <cell r="B371" t="str">
            <v>0600I011 MOVIMIENTO DE CARGA NACIONAL POR MODO DE TRANSPORTE</v>
          </cell>
        </row>
        <row r="372">
          <cell r="B372" t="str">
            <v>0600I012 VALOR TOTAL FLETE DE TRANSPORTE TERRESTRE DE CARGA POR TONELADA KILOMETRO</v>
          </cell>
        </row>
        <row r="373">
          <cell r="B373" t="str">
            <v>0600I013 VALOR TOTAL FLETE DE TRANSPORTE AEREO DE CARGA POR TONELADA Y KILOMETROS O RUTA</v>
          </cell>
        </row>
        <row r="374">
          <cell r="B374" t="str">
            <v>0600I014 VALOR TOTAL FLETE DE TRANSPORTE FERREO DE CARGA POR TONELADA Y KILOMETRO</v>
          </cell>
        </row>
        <row r="375">
          <cell r="B375" t="str">
            <v>0600I015 VALOR TOTAL FLETE DE TRANSPORTE FLUVIAL O MARITIMO DE CARGA POR TONELADA Y KILOMETRO</v>
          </cell>
        </row>
        <row r="376">
          <cell r="B376" t="str">
            <v>0600I016 VUELOS (LLEGANDO O SALIENDO) POR AEROPUERTO</v>
          </cell>
        </row>
        <row r="377">
          <cell r="B377" t="str">
            <v>0600I017 VARIACION EN EL VOLUMEN DE ALMACENAMIENTO DE CARGA EN PUERTOS</v>
          </cell>
        </row>
        <row r="378">
          <cell r="B378" t="str">
            <v>0600I018 VARIACION DEL MOVIMIENTO DIARIO DE CARGA EN PUERTOS</v>
          </cell>
        </row>
        <row r="379">
          <cell r="B379" t="str">
            <v>0600I019 VARIACION DE DESCARGA DIARIA DE CARGA EN PUERTOS</v>
          </cell>
        </row>
        <row r="380">
          <cell r="B380" t="str">
            <v>0600I020 COBERTURA DEL SISTEMAS DE RADIOAYUDAS</v>
          </cell>
        </row>
        <row r="381">
          <cell r="B381" t="str">
            <v>0600I021 COBERTURA DEL SISTEMA DE INFORMACION EN AEROPUERTOS</v>
          </cell>
        </row>
        <row r="382">
          <cell r="B382" t="str">
            <v>0600I022 COBERTURA DE SISTEMAS DE COMUNICACION</v>
          </cell>
        </row>
        <row r="383">
          <cell r="B383" t="str">
            <v>0600I023 COBERTURA DEL SISTEMA DE ENERGIA</v>
          </cell>
        </row>
        <row r="384">
          <cell r="B384" t="str">
            <v>0600I024 COBERTURA DE LA RED METEOROLOGICA</v>
          </cell>
        </row>
        <row r="385">
          <cell r="B385" t="str">
            <v>0600I025 COBERTURA DE EQUIPOS DE INCENDIO EN AEROPUERTOS</v>
          </cell>
        </row>
        <row r="386">
          <cell r="B386" t="str">
            <v>0600I026 MANTENIMIENTO Y CONSERVACION DE EQUIPOS DE COMPUTACION</v>
          </cell>
        </row>
        <row r="387">
          <cell r="B387" t="str">
            <v>0600I027 ADQUISICION DE SISTEMAS Y SERVICIOS INFORMATICOS</v>
          </cell>
        </row>
        <row r="388">
          <cell r="B388" t="str">
            <v>0600I028 MANTENIMIENTO A TERMINALES AEREOS</v>
          </cell>
        </row>
        <row r="389">
          <cell r="B389" t="str">
            <v>0600I029 INSPECCIONES A EMPRESAS AEREAS</v>
          </cell>
        </row>
        <row r="390">
          <cell r="B390" t="str">
            <v>0600I030 AEROPUERTOS CON SISTEMAS DE SEGURIDAD</v>
          </cell>
        </row>
        <row r="391">
          <cell r="B391" t="str">
            <v>0600I031 AEROPUERTOS CON OBRAS DE SISMORESISTENCIA</v>
          </cell>
        </row>
        <row r="392">
          <cell r="B392" t="str">
            <v>0600I032 INSPECCIONES A TALLERES AERONAUTICOS</v>
          </cell>
        </row>
        <row r="393">
          <cell r="B393" t="str">
            <v>0600I033 INSPECCION A ESCUELAS DE AVIACION</v>
          </cell>
        </row>
        <row r="394">
          <cell r="B394" t="str">
            <v>0600I034 MANTENIMIENTO DE PISTAS</v>
          </cell>
        </row>
        <row r="395">
          <cell r="B395" t="str">
            <v>0600I035 PASAJEROS MOVILIZADOS POR MEDIOS DE TRANSPORTE FERREO</v>
          </cell>
        </row>
        <row r="396">
          <cell r="B396" t="str">
            <v>0600I036 BUQUES CON CALADO MAXIMO PERMITIDO QUE USAN CANAL DE ACCESO</v>
          </cell>
        </row>
        <row r="397">
          <cell r="B397" t="str">
            <v>0600I037 VARIACION DE CARGA MOVILIZADA EN PUERTOS</v>
          </cell>
        </row>
        <row r="398">
          <cell r="B398" t="str">
            <v>0600I038 COBERTURA DE CAPACITACION A MANO DE OBRA NO CALIFICADA EN LA REGION</v>
          </cell>
        </row>
        <row r="399">
          <cell r="B399" t="str">
            <v>0600I039 COBERTURA CON EQUIPOS DE COMPUTO Y SERVICIOS DE RED</v>
          </cell>
        </row>
        <row r="400">
          <cell r="B400" t="str">
            <v>0600I040 CUBRIMIENTO DEL PROGRAMA ALIANZA</v>
          </cell>
        </row>
        <row r="401">
          <cell r="B401" t="str">
            <v>0600I041 VARIACION EN EL VOLUMEN DE CARGA MOVILIZADA EN PUERTOS</v>
          </cell>
        </row>
        <row r="402">
          <cell r="B402" t="str">
            <v>0600I042 VARIACION EN TIEMPO DE LA NAVEGABILIDAD</v>
          </cell>
        </row>
        <row r="403">
          <cell r="B403" t="str">
            <v>0600I043 INCREMENTO DE DIAS NAVEGABLES.</v>
          </cell>
        </row>
        <row r="404">
          <cell r="B404" t="str">
            <v>0600I044 VOLUMEN DE PASAJEROS</v>
          </cell>
        </row>
        <row r="405">
          <cell r="B405" t="str">
            <v>0600I045 INVERSION DE RECURSOS POR DEPARTAMENTO</v>
          </cell>
        </row>
        <row r="406">
          <cell r="B406" t="str">
            <v>0600I046 COBERTURA A PERSONAS BENEFICIADAS CON PROYECTOS</v>
          </cell>
        </row>
        <row r="407">
          <cell r="B407" t="str">
            <v>0600I047 COBERTURA A POBLACION BENEFICIADA CON PROYECTOS</v>
          </cell>
        </row>
        <row r="408">
          <cell r="B408" t="str">
            <v>0600I048 PASAJEROS MOVILIZADOS EN CANALES MUELLES O PUERTOS</v>
          </cell>
        </row>
        <row r="409">
          <cell r="B409" t="str">
            <v>0600I049 PASAJEROS MOVILIZADOS POR MEDIO DE TRANSPORTE</v>
          </cell>
        </row>
        <row r="410">
          <cell r="B410" t="str">
            <v>0600I050 VARIACION EN COSTOS DE OPERACION VEHICULAR</v>
          </cell>
        </row>
        <row r="411">
          <cell r="B411" t="str">
            <v>0600I051 APLICACIONES DE SISTEMAS EN SERVICIOS (PROCESOS ADMINISTRATIVOS Y MISIONALES)</v>
          </cell>
        </row>
        <row r="412">
          <cell r="B412" t="str">
            <v>0600I052 AREA DE PRODUCCION ANUAL POR ACTIVIDADES ECONOMICAS</v>
          </cell>
        </row>
        <row r="413">
          <cell r="B413" t="str">
            <v>0600I053 ATENCION ACCIDENTES DE TRANSITO A NIVEL NACIONAL</v>
          </cell>
        </row>
        <row r="414">
          <cell r="B414" t="str">
            <v>0600I054 CAPACIDAD CARGA AEREA MOVILIZADA</v>
          </cell>
        </row>
        <row r="415">
          <cell r="B415" t="str">
            <v>0600I055 VARIACION DE LA CARGA MOVILIZADA</v>
          </cell>
        </row>
        <row r="416">
          <cell r="B416" t="str">
            <v>0600I056 CONSULTAS O SOLICITUDES SOBRE OPERACION Y COSTOS DE TRANSPORTE RESUELTAS</v>
          </cell>
        </row>
        <row r="417">
          <cell r="B417" t="str">
            <v>0600I057 CUBRIMIENTO DE LA SEGURIDAD VIAL EN LA RED NACIONAL DE CARRETERAS</v>
          </cell>
        </row>
        <row r="418">
          <cell r="B418" t="str">
            <v>0600I058 TRAFICO PROMEDIO DIARIO</v>
          </cell>
        </row>
        <row r="419">
          <cell r="B419" t="str">
            <v>0600I059 VELOCIDAD DE OPERACION</v>
          </cell>
        </row>
        <row r="420">
          <cell r="B420" t="str">
            <v>0600I060 MOVILIZACION DE CARGA POR VIAJE</v>
          </cell>
        </row>
        <row r="421">
          <cell r="B421" t="str">
            <v>0600I061 REUNIONES DE CONCERTACION LOGRADAS CON LA COMUNIDAD</v>
          </cell>
        </row>
        <row r="422">
          <cell r="B422" t="str">
            <v>0600I062 OPERACIONES AEREAS</v>
          </cell>
        </row>
        <row r="423">
          <cell r="B423" t="str">
            <v>0600I063 TIEMPO DE ATERRIZAJE Y DECOLAJE DE LAS NAVES</v>
          </cell>
        </row>
        <row r="424">
          <cell r="B424" t="str">
            <v>0600I064 TIEMPO DE PASO POR FRONTERA</v>
          </cell>
        </row>
        <row r="425">
          <cell r="B425" t="str">
            <v>0600I065 TIEMPOS DE DESPLAZAMIENTO</v>
          </cell>
        </row>
        <row r="426">
          <cell r="B426" t="str">
            <v>0600I066 USUARIOS ATENDIDOS</v>
          </cell>
        </row>
        <row r="427">
          <cell r="B427" t="str">
            <v>0600I067 VENTAS ANUALES EN UNA ZONA</v>
          </cell>
        </row>
        <row r="428">
          <cell r="B428" t="str">
            <v>0600I068 VARIACION EN EL VALOR TOTAL FLETE TERRESTRE DE CARGA</v>
          </cell>
        </row>
        <row r="429">
          <cell r="B429" t="str">
            <v>0600I069 COBERTURA EN SEGURIDAD EN AEROPUERTOS</v>
          </cell>
        </row>
        <row r="430">
          <cell r="B430" t="str">
            <v>0600I070 MOVIMIENTO DE CARGA NACIONAL POR MODO DE TRANSPORTE AEREO</v>
          </cell>
        </row>
        <row r="431">
          <cell r="B431" t="str">
            <v>0600I071 MOVIMIENTO DE PASAJEROS POR MODO DE TRANSPORTE</v>
          </cell>
        </row>
        <row r="432">
          <cell r="B432" t="str">
            <v>0600I072 MOVIMIENTO DE PASAJEROS POR MODO DE TRANSPORTE AEREO</v>
          </cell>
        </row>
        <row r="433">
          <cell r="B433" t="str">
            <v>0600I073 NRO DE ACCIDENTES POR MODO DE TRANSPORTE</v>
          </cell>
        </row>
        <row r="434">
          <cell r="B434" t="str">
            <v>0600I074 NRO DE ACCIDENTES POR MODO DE TRANSPORTE FERREO</v>
          </cell>
        </row>
        <row r="435">
          <cell r="B435" t="str">
            <v>0600I075 MANTENIMIENTO DE PISTAS</v>
          </cell>
        </row>
        <row r="436">
          <cell r="B436" t="str">
            <v>0600I076 MANTENIMIENTO DE CERRAMIENTOS EN PISTA AEREAS</v>
          </cell>
        </row>
        <row r="437">
          <cell r="B437" t="str">
            <v>0600I077 MANTENIMIENTO DE TERMINALES AEREOS</v>
          </cell>
        </row>
        <row r="438">
          <cell r="B438" t="str">
            <v>0600I078 CONSTRUCCIÓN DE PISTAS AEREAS</v>
          </cell>
        </row>
        <row r="439">
          <cell r="B439" t="str">
            <v>0600I079 CONSTRUCCIÓN DE CERRAMIENTOS EN PISTAS AEREAS</v>
          </cell>
        </row>
        <row r="440">
          <cell r="B440" t="str">
            <v>0600I080 CONSTRUCCIÓN DE TERMINALES AEREOS</v>
          </cell>
        </row>
        <row r="441">
          <cell r="B441" t="str">
            <v>0600I081 CONSTRUCCIÓN DE INSTALACIONES ADMINISTRATIVAS</v>
          </cell>
        </row>
        <row r="442">
          <cell r="B442" t="str">
            <v>0600I082 MANTENIMIENTO DE INSTALACIONES ADMINISTRATIVAS</v>
          </cell>
        </row>
        <row r="443">
          <cell r="B443" t="str">
            <v>0600I083 OBRAS DE SISMORESISTENCIA EN INSTALACIONES</v>
          </cell>
        </row>
        <row r="444">
          <cell r="B444" t="str">
            <v>0600I084 MANTENIMIENTO A EQUIPOS DE SEGURIDAD</v>
          </cell>
        </row>
        <row r="445">
          <cell r="B445" t="str">
            <v>0600I085 SEGURIDAD AEROPORTUARIA</v>
          </cell>
        </row>
        <row r="446">
          <cell r="B446" t="str">
            <v>0600I086 AEROPUERTOS CON INFRAESTRUCTURA AMBIENTAL</v>
          </cell>
        </row>
        <row r="447">
          <cell r="B447" t="str">
            <v>0600I087 AEROPUERTOS CUBIERTOS CON SISTEMAS DE VIGILANCIA</v>
          </cell>
        </row>
        <row r="448">
          <cell r="B448" t="str">
            <v>0600I088 COBERTURA DE LA RED DE SISTEMAS</v>
          </cell>
        </row>
        <row r="449">
          <cell r="B449" t="str">
            <v>0600I089 CUBRIMIENTO ESTACIONES METEOROLÓGICAS</v>
          </cell>
        </row>
        <row r="450">
          <cell r="B450" t="str">
            <v>0600I090 MEJORAMIENTO EN LAS CONDICIONES DE TRABAJO</v>
          </cell>
        </row>
        <row r="451">
          <cell r="B451" t="str">
            <v>0600I091 KILOMETROS CONSTRUIDOS EN LA RED VIAL PRIMARIA POR CONCESION</v>
          </cell>
        </row>
        <row r="452">
          <cell r="B452" t="str">
            <v>0600I092 RED VIAL PRIMARIA CONSTRUIDA POR CONCESION</v>
          </cell>
        </row>
        <row r="453">
          <cell r="B453" t="str">
            <v>0600I093 KILOMETROS REHABILITADOS EN LA RED VIAL PRIMARIA POR CONCESION</v>
          </cell>
        </row>
        <row r="454">
          <cell r="B454" t="str">
            <v>0600I094 RED VIAL PRIMARIA REHABILITADA POR CONCESION</v>
          </cell>
        </row>
        <row r="455">
          <cell r="B455" t="str">
            <v>0600I095 KILOMETROS MANTENIDOS EN LA RED VIAL PRIMARIA POR CONCESION</v>
          </cell>
        </row>
        <row r="456">
          <cell r="B456" t="str">
            <v>0600I096 RED VIAL PRIMARIA MANTENIDA POR CONCESION</v>
          </cell>
        </row>
        <row r="457">
          <cell r="B457" t="str">
            <v>0600I097 VELOCIDAD PROMEDIO DE OPERACION DE LOS CORREDORES FERREOS</v>
          </cell>
        </row>
        <row r="458">
          <cell r="B458" t="str">
            <v>0600I098 KILOMETROS DE RED FERREA MANTENIDA</v>
          </cell>
        </row>
        <row r="459">
          <cell r="B459" t="str">
            <v>0600I099 RED FERREA MANTENIDA POR CONCESION</v>
          </cell>
        </row>
        <row r="460">
          <cell r="B460" t="str">
            <v>0600I100 KILOMETROS DE RED FERREA REHABILITADA</v>
          </cell>
        </row>
        <row r="461">
          <cell r="B461" t="str">
            <v>0600I101 RED FERREA MANTENIDA POR CONCESION</v>
          </cell>
        </row>
        <row r="462">
          <cell r="B462" t="str">
            <v>0600I102 CARGA MOVILIZADAS POR LA RED FERREA</v>
          </cell>
        </row>
        <row r="463">
          <cell r="B463" t="str">
            <v>0600I103 MOVIMIENTO DE PASAJEROS POR LA RED FERREA</v>
          </cell>
        </row>
        <row r="464">
          <cell r="B464" t="str">
            <v>0600I104 CANALES DE ACCESO A PUERTOS ADJUDICADOS EN CONCESION</v>
          </cell>
        </row>
        <row r="465">
          <cell r="B465" t="str">
            <v>0600I105 RED VIAL PRINCIPAL CONSTRUIDA</v>
          </cell>
        </row>
        <row r="466">
          <cell r="B466" t="str">
            <v>0600I106 KILOMETROS CONSTRUIDOS RED VIAL PRINCIPAL</v>
          </cell>
        </row>
        <row r="467">
          <cell r="B467" t="str">
            <v>0600I107 RED VIAL PRINCIPAL REHABILITADA</v>
          </cell>
        </row>
        <row r="468">
          <cell r="B468" t="str">
            <v>0600I108 KILOMETROS REHABILITADOS RED VIAL PRINCIPAL</v>
          </cell>
        </row>
        <row r="469">
          <cell r="B469" t="str">
            <v>0600I109 RED VIAL PRINCIPAL CONSERVADA A TRAVES DE MICROEMPRESAS</v>
          </cell>
        </row>
        <row r="470">
          <cell r="B470" t="str">
            <v>0600I110 KILOMETROS CONSERVADOS EN LA RED VIAL PRINCIPAL A TRAVES DE MICROEMPRESAS</v>
          </cell>
        </row>
        <row r="471">
          <cell r="B471" t="str">
            <v>0600I111 RED VIAL PRINCIPAL CONSERVADOS POR MANTENIMIENTO PERIODICO</v>
          </cell>
        </row>
        <row r="472">
          <cell r="B472" t="str">
            <v>0600I112 KILOMETROS CONSERVADOS POR MANTENIMIENTO PERIODICO EN LA RED VIAL PRINCIPAL</v>
          </cell>
        </row>
        <row r="473">
          <cell r="B473" t="str">
            <v>0600I113 RED VIAL PAVIMENTADA EN BUEN ESTADO</v>
          </cell>
        </row>
        <row r="474">
          <cell r="B474" t="str">
            <v>0600I114 KILOMETROS PAVIMENTADOS Y EN BUEN ESTADO EN LA RED VIAL PRINCIPAL</v>
          </cell>
        </row>
        <row r="475">
          <cell r="B475" t="str">
            <v>0600I115 RED VIAL PAVIMENTADA EN REGULAR ESTADO</v>
          </cell>
        </row>
        <row r="476">
          <cell r="B476" t="str">
            <v>0600I116 KILOMETROS PAVIMENTADOS Y EN REGULAR ESTADO EN LA RED VIAL PRINCIPAL</v>
          </cell>
        </row>
        <row r="477">
          <cell r="B477" t="str">
            <v>0600I117 RED VIAL PAVIMENTADA EN MAL ESTADO</v>
          </cell>
        </row>
        <row r="478">
          <cell r="B478" t="str">
            <v>0600I118 KILOMETROS PAVIMENTADOS Y EN MAL ESTADO EN LA RED VIAL PRINCIPAL</v>
          </cell>
        </row>
        <row r="479">
          <cell r="B479" t="str">
            <v>0600I119 RED VIAL EN AFIRMADO EN BUEN ESTADO</v>
          </cell>
        </row>
        <row r="480">
          <cell r="B480" t="str">
            <v>0600I120 KILOMETROS EN AFIRMADO Y EN BUEN ESTADO EN LA RED VIAL PRINCIPAL</v>
          </cell>
        </row>
        <row r="481">
          <cell r="B481" t="str">
            <v>0600I121 RED VIAL EN AFIRMADO EN REGULAR ESTADO</v>
          </cell>
        </row>
        <row r="482">
          <cell r="B482" t="str">
            <v>0600I122 KILOMETROS EN AFIRMADO Y EN REGULAR ESTADO EN LA RED VIAL PRINCIPAL</v>
          </cell>
        </row>
        <row r="483">
          <cell r="B483" t="str">
            <v>0600I123 RED VIAL EN AFIRMADO EN MAL ESTADO</v>
          </cell>
        </row>
        <row r="484">
          <cell r="B484" t="str">
            <v>0600I124 KILOMETROS EN AFIRMADO Y EN MAL ESTADO EN LA RED VIAL PRINCIPAL</v>
          </cell>
        </row>
        <row r="485">
          <cell r="B485" t="str">
            <v>0600I125 RED VIAL SECUNDARIA MANTENIDA</v>
          </cell>
        </row>
        <row r="486">
          <cell r="B486" t="str">
            <v>0600I126 KILOMETROS MANTENIDOS EN LA RED VIAL SECUNDARIA</v>
          </cell>
        </row>
        <row r="487">
          <cell r="B487" t="str">
            <v>0600I127 RED VIAL TERCIARIA MANTENIDA</v>
          </cell>
        </row>
        <row r="488">
          <cell r="B488" t="str">
            <v>0600I128 KILOMETROS MANTENIDOS EN LA RED VIAL TERCIARIA</v>
          </cell>
        </row>
        <row r="489">
          <cell r="B489" t="str">
            <v>0600I129 RED VIAL SECUNDARIA CONSTRUIDA</v>
          </cell>
        </row>
        <row r="490">
          <cell r="B490" t="str">
            <v>0600I130 KILOMETROS CONSTRUIDOS EN LA RED VIAL SECUNDARIA</v>
          </cell>
        </row>
        <row r="491">
          <cell r="B491" t="str">
            <v>0600I131 RED VIAL TERCIARIA CONSTRUIDA</v>
          </cell>
        </row>
        <row r="492">
          <cell r="B492" t="str">
            <v>0600I132 KILOMETROS  CONSTRUIDOS EN LA RED VIAL TERCIARIA</v>
          </cell>
        </row>
        <row r="493">
          <cell r="B493" t="str">
            <v>0600I133 KILOMETROS TRANSFERIDOS DE LA RED VIAL TERCIARIA</v>
          </cell>
        </row>
        <row r="494">
          <cell r="B494" t="str">
            <v>0600I134 RED VIAL TERCIARIA TRANSFERIDA</v>
          </cell>
        </row>
        <row r="495">
          <cell r="B495" t="str">
            <v>0600I135 KILOMETROS MANTENIDOS EN LA RED FLUVIAL NAVEGABLE</v>
          </cell>
        </row>
        <row r="496">
          <cell r="B496" t="str">
            <v>0600I136 RED FLUVIAL NAVEGABLE MANTENIDA</v>
          </cell>
        </row>
        <row r="497">
          <cell r="B497" t="str">
            <v>0600I137 PERMANENCIA DE BUQUES EN PUERTO</v>
          </cell>
        </row>
        <row r="498">
          <cell r="B498" t="str">
            <v>0600I138 CARGA MOVILIZADA POR NAVE</v>
          </cell>
        </row>
        <row r="499">
          <cell r="B499" t="str">
            <v>0600I139 MOVIMIENTO DE CARGA POR NAVE</v>
          </cell>
        </row>
        <row r="500">
          <cell r="B500" t="str">
            <v>0600I140 MOVIMIENTO DE CARGA POR NAVE AL DIA</v>
          </cell>
        </row>
        <row r="501">
          <cell r="B501" t="str">
            <v>0600I141 DEPARTAMENTOS CON INVENTARIO DE VIAS ACTUALIZADO</v>
          </cell>
        </row>
        <row r="502">
          <cell r="B502" t="str">
            <v>0600I142 ACCIDENTALIDAD EN LA RED VIAL PRINCIPAL</v>
          </cell>
        </row>
        <row r="503">
          <cell r="B503" t="str">
            <v>0600I143 ACCIDENTALIDAD EN LA RED VIAL PRIMARIA</v>
          </cell>
        </row>
        <row r="504">
          <cell r="B504" t="str">
            <v>0600I144 ACCIDENTALIDAD EN LA RED VIAL SECUNDARIA</v>
          </cell>
        </row>
        <row r="505">
          <cell r="B505" t="str">
            <v>0600I145 ACCIDENTALIDAD EN LA RED VIAL TERCIARIA</v>
          </cell>
        </row>
        <row r="506">
          <cell r="B506" t="str">
            <v>0600I146 COBERTURA DE RADAR SECUNDARIO DE NIVEL SUPERIOR</v>
          </cell>
        </row>
        <row r="507">
          <cell r="B507" t="str">
            <v>0600I147 COBERTURA DE RADAR SECUNDARIO DE NIVEL INFERIOR</v>
          </cell>
        </row>
        <row r="508">
          <cell r="B508" t="str">
            <v>0600I148 COBERTURA DE RADAR PRIMARIO</v>
          </cell>
        </row>
        <row r="509">
          <cell r="B509" t="str">
            <v>0600I149 COBERTURA SISTEMA DE RADIOAYUDAS ILS</v>
          </cell>
        </row>
        <row r="510">
          <cell r="B510" t="str">
            <v>0600I150 COBERTURA SISTEMA DE RADIOAYUDAS VOR</v>
          </cell>
        </row>
        <row r="511">
          <cell r="B511" t="str">
            <v>0600I151 COBERTURA SISTEMA DE RADIOAYUDAS DME</v>
          </cell>
        </row>
        <row r="512">
          <cell r="B512" t="str">
            <v>0600I152 CUBRIMIENTO DEL SISTEMA DE COMUNICACIONES TIERRA - AIRE</v>
          </cell>
        </row>
        <row r="513">
          <cell r="B513" t="str">
            <v>0600I153 ACCIDENTES EN EL MODO DE TRANSPORTE AEREO</v>
          </cell>
        </row>
        <row r="514">
          <cell r="B514" t="str">
            <v>0600I154 ACCIDENTES EN EL MODO DE TRANSPORTE FERREO</v>
          </cell>
        </row>
        <row r="515">
          <cell r="B515" t="str">
            <v>0600I155 NOVEDADES EN LAS VIAS FERREAS</v>
          </cell>
        </row>
        <row r="516">
          <cell r="B516" t="str">
            <v>07000000 SECTOR EDUCACION Y CULTURA</v>
          </cell>
        </row>
        <row r="517">
          <cell r="B517" t="str">
            <v>0700I001 COBERTURA EN EDUCACION PREESCOLAR</v>
          </cell>
        </row>
        <row r="518">
          <cell r="B518" t="str">
            <v>0700I002 ESTUDIANTES QUE INGRESAN A UNA UNIVERSIDAD 2 AÑOS DESPUES DE LA GRADUACION</v>
          </cell>
        </row>
        <row r="519">
          <cell r="B519" t="str">
            <v>0700I003 RETENCION ESCOLAR SECUNDARIA</v>
          </cell>
        </row>
        <row r="520">
          <cell r="B520" t="str">
            <v>0700I004 COBERTURA EN EDUCACION PRIMARIA</v>
          </cell>
        </row>
        <row r="521">
          <cell r="B521" t="str">
            <v>0700I005 COBERTURA EN EDUCACION SECUNDARIA Y MEDIA</v>
          </cell>
        </row>
        <row r="522">
          <cell r="B522" t="str">
            <v>0700I006 VISITANTES A BIBLIOTECAS</v>
          </cell>
        </row>
        <row r="523">
          <cell r="B523" t="str">
            <v>0700I007 ARTISTAS PARTICIPANTES EN EL SALON NACIONAL DE ARTISTAS</v>
          </cell>
        </row>
        <row r="524">
          <cell r="B524" t="str">
            <v>0700I008 PUNTAJES MINIMOS LOGRADOS EN LAS PRUEBAS ACADEMICAS GRADUATE RECORD EXAM, GRE O DE LAS PRUEBAS GRADUATE MANAGEMENT ADMISION TEST, GMAT</v>
          </cell>
        </row>
        <row r="525">
          <cell r="B525" t="str">
            <v>0700I009 ESTUDIANTES QUE LOGRAN PUNTAJE MINIMO EN LAS PRUEBAS ACADEMICAS GRADUATE MANAGEMENT ADMISION TEST, GMAT</v>
          </cell>
        </row>
        <row r="526">
          <cell r="B526" t="str">
            <v>0700I010 EGRESADOS QUE SOLICITAN INGRESO A UNIVERSIDADES EXTRANJERAS Y SON ADMITIDOS</v>
          </cell>
        </row>
        <row r="527">
          <cell r="B527" t="str">
            <v>0700I011 EGRESADOS DE UNIVERSIDADES QUE LOGRAN CONSEGUIR TRABAJO DURANTE EL AÑO SIGUIENTE A SU TERMINACION, EN SU AREA DE TRABAJO</v>
          </cell>
        </row>
        <row r="528">
          <cell r="B528" t="str">
            <v>0700I012 RESULTADOS POR AREA TEMATICA EN LOS PUNTAJES DEL LOS EXAMEN DEL ICFES</v>
          </cell>
        </row>
        <row r="529">
          <cell r="B529" t="str">
            <v>0700I013 COBERTURA CON EXAMENES DEL ICFES</v>
          </cell>
        </row>
        <row r="530">
          <cell r="B530" t="str">
            <v>0700I014 ESTUDIANTES CON ALTOS PUNTAJES</v>
          </cell>
        </row>
        <row r="531">
          <cell r="B531" t="str">
            <v>0700I015 ESTUDIANTES DE SECUNDARIA GRADUADOS QUE NO LOGRARON INGRESAR A UNIVERSIDADES</v>
          </cell>
        </row>
        <row r="532">
          <cell r="B532" t="str">
            <v>0700I016 ESTUDIANTES DE SECUNDARIA GRADUADOS QUE LOGRARON INGRESAR A UNIVERSIDADES</v>
          </cell>
        </row>
        <row r="533">
          <cell r="B533" t="str">
            <v>0700I017 RESULTADOS DE LA PRUEBAS SABER E ICFES</v>
          </cell>
        </row>
        <row r="534">
          <cell r="B534" t="str">
            <v>0700I018 TASA DE COBERTURA NETA EN EDUCACION PRIMARIA</v>
          </cell>
        </row>
        <row r="535">
          <cell r="B535" t="str">
            <v>0700I019 TASA DE COBERTURA NETA EN EDUCACION MEDIA Y SECUNDARIA</v>
          </cell>
        </row>
        <row r="536">
          <cell r="B536" t="str">
            <v>0700I020 TASA DE RETENCION ESCOLAR PRIMARIA</v>
          </cell>
        </row>
        <row r="537">
          <cell r="B537" t="str">
            <v>0700I021 VARIACION EN EL NRO DE PERSONAS CON FORMACION EN DEPORTE</v>
          </cell>
        </row>
        <row r="538">
          <cell r="B538" t="str">
            <v>0700I022 INVESTIGADORES QUE HACEN PARTE DE LAS UNIVERSIDADES.</v>
          </cell>
        </row>
        <row r="539">
          <cell r="B539" t="str">
            <v>0700I023 PROGRAMAS ACREDITADOS DE EDUCACION SUPERIOR.</v>
          </cell>
        </row>
        <row r="540">
          <cell r="B540" t="str">
            <v>0700I024 AGRUPACIONES MUSICALES Y ORQUESTAS SINFONICAS JUVENILES E INFANTILES FUNCIONANDO</v>
          </cell>
        </row>
        <row r="541">
          <cell r="B541" t="str">
            <v>0700I025 BIBLIOTECAS PUBLICAS FORTALECIDAS A TRAVES DE LA RED DE BIBLIOTECAS A NIVEL NACIONAL</v>
          </cell>
        </row>
        <row r="542">
          <cell r="B542" t="str">
            <v>0700I026 DEPORTISTAS DE ALTO RENDIMIENTO APOYADOS POR ENTIDADES DEL ESTADO</v>
          </cell>
        </row>
        <row r="543">
          <cell r="B543" t="str">
            <v>0700I027 INVESTIGADORES FORMADOS.</v>
          </cell>
        </row>
        <row r="544">
          <cell r="B544" t="str">
            <v>0700I028 PROYECTOS AUTO EVALUADOS.</v>
          </cell>
        </row>
        <row r="545">
          <cell r="B545" t="str">
            <v>0700I029 ATENCION DE USUARIOS</v>
          </cell>
        </row>
        <row r="546">
          <cell r="B546" t="str">
            <v>0700I030 COBERTURA EDUCACION SUPERIOR</v>
          </cell>
        </row>
        <row r="547">
          <cell r="B547" t="str">
            <v>0700I031 COBERTURA EN EDUCCION DE LA POBLACION LIMITADA VISUAL</v>
          </cell>
        </row>
        <row r="548">
          <cell r="B548" t="str">
            <v>0700I032 COBERTURA CON EL CREDITO ICETEX</v>
          </cell>
        </row>
        <row r="549">
          <cell r="B549" t="str">
            <v>0700I033 ENTIDADES TERRITORIALES DOTADAS CON AULAS INFORMATICAS ACCESIBLES A LA POBLACION CON LIMITACION VISUAL</v>
          </cell>
        </row>
        <row r="550">
          <cell r="B550" t="str">
            <v>0700I034 POBLACION LIMITADA VISUAL BENEFICIADA CON MATERIAL Y EQUIPO TIFLOTECNICO</v>
          </cell>
        </row>
        <row r="551">
          <cell r="B551" t="str">
            <v>0700I035 GRADUADOS QUE NO LOGRARON INGRESAR AL MERCADO LABORAL, NI CONSIGUIERON ENTRADA A UNA UNIVERSIDAD</v>
          </cell>
        </row>
        <row r="552">
          <cell r="B552" t="str">
            <v>0700I036 GRADUADOS CON EMPLEOS BIEN REMUNERADOS O QUE CONTINUARON ESTUDIANDO 2 AÑOS DESPUES DE LA GRADUACION</v>
          </cell>
        </row>
        <row r="553">
          <cell r="B553" t="str">
            <v>0700I037 RESULTADOS DE LAS PRUEBAS "SABER"</v>
          </cell>
        </row>
        <row r="554">
          <cell r="B554" t="str">
            <v>0700I038 TASA DE COBERTURA (O TASA DE ESCOLARIDAD) EN EDUCACION PRIMARIA</v>
          </cell>
        </row>
        <row r="555">
          <cell r="B555" t="str">
            <v>0700I039 TASA DE COBERTURA EN EDUCACION MEDIA Y SECUNDARIA</v>
          </cell>
        </row>
        <row r="556">
          <cell r="B556" t="str">
            <v>0700I041 INDIVIDUOS FORMADOS EN EL DEPORTE</v>
          </cell>
        </row>
        <row r="557">
          <cell r="B557" t="str">
            <v>0700I042 CENTROS Y CASAS DE LA CULTURA OPERANDO</v>
          </cell>
        </row>
        <row r="558">
          <cell r="B558" t="str">
            <v>0700I043 ONGS CULTURALES ASESORADAS</v>
          </cell>
        </row>
        <row r="559">
          <cell r="B559" t="str">
            <v>0700I044 FONDOS MIXTOS DEL SISTEMA NACIONAL DE CULTURA EVALUADOS Y CON SEGUIMIENTO</v>
          </cell>
        </row>
        <row r="560">
          <cell r="B560" t="str">
            <v>0700I045 CENTROS CULTURALES DEL SISTEMA NACIONAL DE CULTURA EVALUADOS Y CON SEGUIMIENTO</v>
          </cell>
        </row>
        <row r="561">
          <cell r="B561" t="str">
            <v>0700I046 CONSEJOS DE ARCHIVISTICA EVALUADOS Y CON SEGUIMIENTO</v>
          </cell>
        </row>
        <row r="562">
          <cell r="B562" t="str">
            <v>0700I047 VISITANTES A PARQUES ARQUEOLOGICOS</v>
          </cell>
        </row>
        <row r="563">
          <cell r="B563" t="str">
            <v>0700I048 PERSONAS VISITANTES A PARQUES ARQUEOLOGICOS</v>
          </cell>
        </row>
        <row r="564">
          <cell r="B564" t="str">
            <v>0700I049 MONUMENTOS NACIONALES RESTAURADOS</v>
          </cell>
        </row>
        <row r="565">
          <cell r="B565" t="str">
            <v>0700I050 MONUMENTOS NACIONALES MANTENIDOS</v>
          </cell>
        </row>
        <row r="566">
          <cell r="B566" t="str">
            <v>0700I051 PARQUES ARQUEOLOGICOS RESTAURADOS</v>
          </cell>
        </row>
        <row r="567">
          <cell r="B567" t="str">
            <v>0700I052 PARQUES ARQUEOLOGICOS MANTENIDOS</v>
          </cell>
        </row>
        <row r="568">
          <cell r="B568" t="str">
            <v>0700I053 PARQUES ARQUEOLOGICOS PRESERVADOS</v>
          </cell>
        </row>
        <row r="569">
          <cell r="B569" t="str">
            <v>0700I054 MUSEOS VINCULADOS AL SISTEMA NACIONAL DE MUSEOS</v>
          </cell>
        </row>
        <row r="570">
          <cell r="B570" t="str">
            <v>0700I055 VISITANTES AL MUSEO NACIONAL</v>
          </cell>
        </row>
        <row r="571">
          <cell r="B571" t="str">
            <v>0700I056 VISITANTES A BIBLIOTECAS</v>
          </cell>
        </row>
        <row r="572">
          <cell r="B572" t="str">
            <v>0700I057 EVENTOS ARTISTICOS APOYADOS</v>
          </cell>
        </row>
        <row r="573">
          <cell r="B573" t="str">
            <v>0700I058 PROGRAMAS DE FORMACION QUE INVOLUCREN LA DIMENSION ARTISTICA Y CULTURAL COMO ESTRATEGIA PARA EL DESARROLLO INTEGRAL</v>
          </cell>
        </row>
        <row r="574">
          <cell r="B574" t="str">
            <v>0700I059 NIÑOS BENEFICIADOS EN TALLERES DE FORMACION ARTISTICA PARA LA INFANCIA</v>
          </cell>
        </row>
        <row r="575">
          <cell r="B575" t="str">
            <v>0700I060 CENTROS PILOTO DE FORMACION CULTURAL CREADOS</v>
          </cell>
        </row>
        <row r="576">
          <cell r="B576" t="str">
            <v>0700I061 CENTROS DE SERVICIOS ARCHIVISTICOS ASESORADOS</v>
          </cell>
        </row>
        <row r="577">
          <cell r="B577" t="str">
            <v>0700I062 CENTROS DE SERVICIOS ARCHIVISTICOS CREADOS</v>
          </cell>
        </row>
        <row r="578">
          <cell r="B578" t="str">
            <v>0700I063 CENTROS PILOTOS DE FORMACION ARQUEOLOGICA CREADOS</v>
          </cell>
        </row>
        <row r="579">
          <cell r="B579" t="str">
            <v>0700I064 ARTISTAS PARTICIPANTES EN EL SALON ARTISTAS</v>
          </cell>
        </row>
        <row r="580">
          <cell r="B580" t="str">
            <v>0700I065 BECAS NACIONALES EN ARTE OTORGADAS</v>
          </cell>
        </row>
        <row r="581">
          <cell r="B581" t="str">
            <v>0700I066 PREMIOS NACIONALES EN ARTE OTORGADOS</v>
          </cell>
        </row>
        <row r="582">
          <cell r="B582" t="str">
            <v>0700I067 INVESTIGACIONES EN ARTE Y CULTURA REALIZADAS</v>
          </cell>
        </row>
        <row r="583">
          <cell r="B583" t="str">
            <v>0700I068 INVESTIGACIONES EN ANTROPOLOGIA E HISTORIA REALIZADAS</v>
          </cell>
        </row>
        <row r="584">
          <cell r="B584" t="str">
            <v>0700I069 EXPOSICIONES DEL ARTE Y LA CULTURA E HISTORIA REALIZADAS</v>
          </cell>
        </row>
        <row r="585">
          <cell r="B585" t="str">
            <v>0700I070 OBRAS DE ARTE MUSICALES REGISTRADAS</v>
          </cell>
        </row>
        <row r="586">
          <cell r="B586" t="str">
            <v>0700I071 OBRAS DE ARTE ESCENICAS REGISTRADAS</v>
          </cell>
        </row>
        <row r="587">
          <cell r="B587" t="str">
            <v>0700I072 OBRAS DE LITERATURA REGISTRADAS</v>
          </cell>
        </row>
        <row r="588">
          <cell r="B588" t="str">
            <v>0700I073 PROGRAMAS DE RADIO PRODUCIDOS</v>
          </cell>
        </row>
        <row r="589">
          <cell r="B589" t="str">
            <v>0700I074 PROGRAMAS EMITIDOS A TRAVES DE RADIO COMUNITARIA</v>
          </cell>
        </row>
        <row r="590">
          <cell r="B590" t="str">
            <v>0700I075 PRODUCCIONES AUDIOVISUALES Y CINEMATOGRAFICAS COLOMBIANAS EXHIBIDAS</v>
          </cell>
        </row>
        <row r="591">
          <cell r="B591" t="str">
            <v>0700I076 PUBLICACIONES Y BOLETINES EN ARCHIVISTICA DIFUNDIDOS POR LOS MEDIOS</v>
          </cell>
        </row>
        <row r="592">
          <cell r="B592" t="str">
            <v>0700I077 PUBLICACIONES Y BOLETINES DE ANTROPOLOGIA E HISTORIA DIFUNDIDOS POR LOS MEDIOS</v>
          </cell>
        </row>
        <row r="593">
          <cell r="B593" t="str">
            <v>0700I078 PROGRAMAS DE DIALOGOS DE NACION PRODUCIDOS Y EMITIDOS</v>
          </cell>
        </row>
        <row r="594">
          <cell r="B594" t="str">
            <v>0700I079 PROGRAMAS DE TV DEL MINISTERIO DE CULTURA DIFUNDIDOS</v>
          </cell>
        </row>
        <row r="595">
          <cell r="B595" t="str">
            <v>0700I080 ESTUDIOS DE CONTRIBUCION A LA LUCHA  ANTIPIRATERIA DE LA INDUSTRIA CINEMATOGRAFICA</v>
          </cell>
        </row>
        <row r="596">
          <cell r="B596" t="str">
            <v>0700I081 ESTUDIOS DE CONTRIBUCION A LA LUCHA  ANTIPIRATERIA AUDIOVISUAL</v>
          </cell>
        </row>
        <row r="597">
          <cell r="B597" t="str">
            <v>0700I082 ESTUDIOS DE CONTRIBUCION A LA LUCHA  ANTIPIRATERIA RADIAL</v>
          </cell>
        </row>
        <row r="598">
          <cell r="B598" t="str">
            <v>0700I083 ESTUDIOS DE CONTRIBUCION A LA LUCHA  ANTIPIRATERIA DEL LIBRO</v>
          </cell>
        </row>
        <row r="599">
          <cell r="B599" t="str">
            <v>0700I084 PROYECTOS DE CONTRIBUCION A LA LUCHA  ANTIPIRATERIA DE LA INDUSTRIA CINEMATOGRAFICA</v>
          </cell>
        </row>
        <row r="600">
          <cell r="B600" t="str">
            <v>0700I085 PROYECTOS DE CONTRIBUCION A LA LUCHA  ANTIPIRATERIA AUDIOVISUAL</v>
          </cell>
        </row>
        <row r="601">
          <cell r="B601" t="str">
            <v>0700I086 PROYECTOS DE CONTRIBUCION A LA LUCHA  ANTIPIRATERIA RADIAL</v>
          </cell>
        </row>
        <row r="602">
          <cell r="B602" t="str">
            <v>0700I087 PROYECTOS DE CONTRIBUCION A LA LUCHA  ANTIPIRATERIA DEL LIBRO</v>
          </cell>
        </row>
        <row r="603">
          <cell r="B603" t="str">
            <v>0700I088 EJEMPLARES DE LAS MEMORIAS "SEMINARIO DE ECONOMIA Y CULTURA" PUBLICADOS Y DISTRIBUIDOS</v>
          </cell>
        </row>
        <row r="604">
          <cell r="B604" t="str">
            <v>0700I089 EVALUACION CENSAL A MUNICIPIOS CUBIERTOS POR EL PROGRAMA NUEVO SISTEMA ESCOLAR (ALUMNOS DE 5° A 9°)</v>
          </cell>
        </row>
        <row r="605">
          <cell r="B605" t="str">
            <v>0700I090 PRUEBAS A LAS QUE SE LES DIVULGA RESULTADOS (SABER, ICFES, TIMSS Y LLECE)</v>
          </cell>
        </row>
        <row r="606">
          <cell r="B606" t="str">
            <v>0700I091 PROMEDIO NACIONAL PREGUNTAS DEL NUCLEO COMUN (2) - ICFES (LENGUAJE)</v>
          </cell>
        </row>
        <row r="607">
          <cell r="B607" t="str">
            <v>0700I092 PROMEDIO NACIONAL PREGUNTAS DEL NUCLEO COMUN (2) - ICFES (MATEMATICAS)</v>
          </cell>
        </row>
        <row r="608">
          <cell r="B608" t="str">
            <v>0700I093 PROGRAMAS DE EDUCACION SUPERIOR EVALUADOS EN LOS PROCESOS DE CERTIFICACION DE REQUISITOS BASICOS</v>
          </cell>
        </row>
        <row r="609">
          <cell r="B609" t="str">
            <v>0700I094 NUEVOS CUPOS OFRECIDOS POR EL SECTOR OFICIAL</v>
          </cell>
        </row>
        <row r="610">
          <cell r="B610" t="str">
            <v>0700I095 CREDITOS PARA EDUCACION SUPERIOR ICETEX</v>
          </cell>
        </row>
        <row r="611">
          <cell r="B611" t="str">
            <v>0700I096 RECUPERACION DE CARTERA DE CREDITOS OTORGADOS POR EL ICETEX</v>
          </cell>
        </row>
        <row r="612">
          <cell r="B612" t="str">
            <v>0700I097 CREDITOS PARA EDUCACION AVALADOS A TRAVES DEL  ESQUEMA DEL FONDO NACIONAL DE GARANTIAS</v>
          </cell>
        </row>
        <row r="613">
          <cell r="B613" t="str">
            <v>0700I098 CREDITOS PARA EDUCACION OTORGADOS A LOS ESTRATOS 1, 2 Y 3</v>
          </cell>
        </row>
        <row r="614">
          <cell r="B614" t="str">
            <v>0700I099 CREDITOS UNIVERSITARIOS</v>
          </cell>
        </row>
        <row r="615">
          <cell r="B615" t="str">
            <v>0700I100 BENEFICIARIOS SUBSIDIADOS PARA EDUCACION BASICA Y MEDIA</v>
          </cell>
        </row>
        <row r="616">
          <cell r="B616" t="str">
            <v>0700I101 MUNICIPIOS GRADUADOS POR COBERTURA PLENA EN BASICA</v>
          </cell>
        </row>
        <row r="617">
          <cell r="B617" t="str">
            <v>0700I102 MUNICIPIOS CERTIFICADOS PARA EL MANEJO AUTONOMO DE LA EDUCACION</v>
          </cell>
        </row>
        <row r="618">
          <cell r="B618" t="str">
            <v>0700I103 CONVENIOS DE DESEMPEÑO CERTIFICADOS FIRMADOS</v>
          </cell>
        </row>
        <row r="619">
          <cell r="B619" t="str">
            <v>0700I104 DOCENTES TERRITORIALES INCORPORADOS A LA PLANTA DEL SITUADO FISCAL</v>
          </cell>
        </row>
        <row r="620">
          <cell r="B620" t="str">
            <v>0700I105 TRASLADO DE PLAZAS (EN Y ENTRE MUNICIPIOS)</v>
          </cell>
        </row>
        <row r="621">
          <cell r="B621" t="str">
            <v>0700I106 TRASLADO DE DOCENTES (EN Y ENTRE MUNICIPIOS)</v>
          </cell>
        </row>
        <row r="622">
          <cell r="B622" t="str">
            <v>0700I107 CANCELACION DE CARGOS TERRITORIALES NO FINANCIABLES</v>
          </cell>
        </row>
        <row r="623">
          <cell r="B623" t="str">
            <v>0700I108 CANCELACION DE CONTRATOS TERRITORIALES NO FINANCIABLES</v>
          </cell>
        </row>
        <row r="624">
          <cell r="B624" t="str">
            <v>0700I109 TASA DE COBERTURA EN EDUCACION PREESCOLAR</v>
          </cell>
        </row>
        <row r="625">
          <cell r="B625" t="str">
            <v>0700I110 TASA DE COBERTURA EN EDUCACION PRIMARIA</v>
          </cell>
        </row>
        <row r="626">
          <cell r="B626" t="str">
            <v>0700I111 TASA DE COBERTURA EN EDUCACION SECUNDARIA Y MEDIA</v>
          </cell>
        </row>
        <row r="627">
          <cell r="B627" t="str">
            <v>0700I112 TASA DE RETENCION ESCOLAR PREESCOLAR</v>
          </cell>
        </row>
        <row r="628">
          <cell r="B628" t="str">
            <v>0700I113 TASA DE RETENCION ESCOLAR PRIMARIA</v>
          </cell>
        </row>
        <row r="629">
          <cell r="B629" t="str">
            <v>0700I114 TASA DE RETENCION ESCOLAR SECUNDARIA Y MEDIA</v>
          </cell>
        </row>
        <row r="630">
          <cell r="B630" t="str">
            <v>0700I115 RELACION ALUMNO POR DOCENTE - OFICIAL - EN EDUCACION PREESCOLAR</v>
          </cell>
        </row>
        <row r="631">
          <cell r="B631" t="str">
            <v>0700I116 RELACION ALUMNO POR DOCENTE - OFICIAL - EN EDUCACION PRIMARIA</v>
          </cell>
        </row>
        <row r="632">
          <cell r="B632" t="str">
            <v>0700I117 RELACION ALUMNO POR DOCENTE - OFICIAL - EN EDUCACION MEDIA Y SECUNDARIA</v>
          </cell>
        </row>
        <row r="633">
          <cell r="B633" t="str">
            <v>0700I118 ALUMNOS CAPACITADOS EN CURSOS LARGOS POR EL SENA</v>
          </cell>
        </row>
        <row r="634">
          <cell r="B634" t="str">
            <v>0700I119 ALUMNOS CAPACITADOS EN CURSOS CORTOS POR EL SENA</v>
          </cell>
        </row>
        <row r="635">
          <cell r="B635" t="str">
            <v>0700I120 TASA DE DESEMPLEO DE LOS EGRESADOS DE CURSOS LARGOS DEL SENA</v>
          </cell>
        </row>
        <row r="636">
          <cell r="B636" t="str">
            <v>0700I121 TASA DE OCUPACION DE LOS EGRESADOS DE CURSOS LARGOS DEL SENA</v>
          </cell>
        </row>
        <row r="637">
          <cell r="B637" t="str">
            <v>0700I122 EGRESADOS CURSOS LARGOS DEL SENA QUE SE DEDICAN A ACTIVIDADES DIFERENTES A AQUELLAS EN LAS QUE RECIBIERON CAPACITACION</v>
          </cell>
        </row>
        <row r="638">
          <cell r="B638" t="str">
            <v>0700I123 EMPRESAS ATENDIDAS CON SERVICIOS TECNOLOGICOS POR EL SENA</v>
          </cell>
        </row>
        <row r="639">
          <cell r="B639" t="str">
            <v>0700I124 DESEMPLEADOS INSCRITOS EN LOS CENTROS DE INFORMACION PARA EL EMPLEO (CIES) DEL SENA QUE SE COLOCAN DIRECTA O INDIRECTAMENTE</v>
          </cell>
        </row>
        <row r="640">
          <cell r="B640" t="str">
            <v>0700I125 VACANTES CAPTADAS EN  LOS CIES DEL SENA Y CUBIERTAS A TRAVES DE ESTOS MISMOS CENTROS DIRECTAMENTE</v>
          </cell>
        </row>
        <row r="641">
          <cell r="B641" t="str">
            <v>0700I126 DESEMPLEADOS INSCRITOS EN LOS CIES DEL SENA, QUE SE ORIENTAN PARA CONSEGUIR EMPLEO O PARA CAPACITACION</v>
          </cell>
        </row>
        <row r="642">
          <cell r="B642" t="str">
            <v>0700I127 COLOCADOS POR LOS CIES DEL SENA EN  EMPLEOS GENERADOS POR LA ECONOMIA</v>
          </cell>
        </row>
        <row r="643">
          <cell r="B643" t="str">
            <v>0700I128 NUMERO DE NIÑOS BENEFICIADOS POR SUBSIDIOS EN EDUCACION PRIMARIA QUE PERTENECEN AL PROGRAMA "FAMILIAS EN ACCION"</v>
          </cell>
        </row>
        <row r="644">
          <cell r="B644" t="str">
            <v>0700I129 NUMERO DE JOVENES BENEFICIADOS POR SUBSIDIOS EN EDUCACION SECUNDARIA QUE PERTENECEN AL PROGRAMA "FAMILIAS EN ACCION"</v>
          </cell>
        </row>
        <row r="645">
          <cell r="B645" t="str">
            <v>0700I130 CAMBIO NETO EN LA ASISTENCIA ESCOLAR DE NIÑOS QUE PERTENECEN AL PROGRAMA "FAMILIAS EN ACCION"</v>
          </cell>
        </row>
        <row r="646">
          <cell r="B646" t="str">
            <v>0700I131 CAMBIO NETO EN DESERCION ESCOLAR DE NIÑOS QUE PERTENECEN AL PROGRAMA "FAMILIAS EN ACCION"</v>
          </cell>
        </row>
        <row r="647">
          <cell r="B647" t="str">
            <v>0700I132 CAMBIO NETO EN MATRICULAS ESCOLARES DE NIÑOS QUE PERTENECEN AL PROGRAMA "FAMILIAS EN ACCION"</v>
          </cell>
        </row>
        <row r="648">
          <cell r="B648" t="str">
            <v>08000000 SECTOR  INTERIOR Y JUSTICIA</v>
          </cell>
        </row>
        <row r="649">
          <cell r="B649" t="str">
            <v>0800I001 CASAS DE JUSTICIA EN FUNCIONAMIENTO</v>
          </cell>
        </row>
        <row r="650">
          <cell r="B650" t="str">
            <v>0800I002 INDICE DE EVACUAION RESPECTO AL TOT DE SALIDAS</v>
          </cell>
        </row>
        <row r="651">
          <cell r="B651" t="str">
            <v>0800I003 EVACUACION  DE PROCESOS</v>
          </cell>
        </row>
        <row r="652">
          <cell r="B652" t="str">
            <v>0800I004 INDICE DE DESCONGESTION RESPECTO AL TOT DE SALIDAS DEL PROCESO</v>
          </cell>
        </row>
        <row r="653">
          <cell r="B653" t="str">
            <v>0800I005 DESCONGESTION RESPECTO A LAS SALIDAS EFECTIVAS DE PROCESOS</v>
          </cell>
        </row>
        <row r="654">
          <cell r="B654" t="str">
            <v>0800I006 COBERTURA DE ATENCION DE USUARIOS DE REGISTRO CON LA NUEVA RED DE SISTEMAS</v>
          </cell>
        </row>
        <row r="655">
          <cell r="B655" t="str">
            <v>0800I007 COBERTURA  DE POBLACION ATENDIDA RESPECTO A LOS SERVICIOS PUBLICOS DE REGISTRO CON LA INTEGRACION DE SISTEMAS</v>
          </cell>
        </row>
        <row r="656">
          <cell r="B656" t="str">
            <v>0800I008 PORCENTAJE DE ATENCION A LOS USUARIOS CON LA REPOSICION DE EQUIPOS</v>
          </cell>
        </row>
        <row r="657">
          <cell r="B657" t="str">
            <v>0800I009 POBLACION BENEFICIADA POR PRESTACION DE SERVICIOS CON LA SISTEMATIZACION</v>
          </cell>
        </row>
        <row r="658">
          <cell r="B658" t="str">
            <v>0800I010 TIEMPO DE RESPUESTA EN EL SERVICIO</v>
          </cell>
        </row>
        <row r="659">
          <cell r="B659" t="str">
            <v>0800I011 VARIACION EN EL NRO DE USUARIOS ATENDIDOS</v>
          </cell>
        </row>
        <row r="660">
          <cell r="B660" t="str">
            <v>0800I012 COBERTURA DE SISTEMATIZACION DE PROCESOS MUNICIPALES</v>
          </cell>
        </row>
        <row r="661">
          <cell r="B661" t="str">
            <v>0800I013 VARIACION EN TIEMPO DE ENTREGA DE RESULTADOS EN LOS PROCESOS ELECTORALES CON VOTO ELECTRONICO</v>
          </cell>
        </row>
        <row r="662">
          <cell r="B662" t="str">
            <v>0800I014 MANTENIMIENTO Y MEJORAMIENTO DE SEDES POR MUNICIPIO.</v>
          </cell>
        </row>
        <row r="663">
          <cell r="B663" t="str">
            <v>0800I015 PERDIDA DE INFORMACION DE PROCESOS</v>
          </cell>
        </row>
        <row r="664">
          <cell r="B664" t="str">
            <v>0800I016 TIEMPO EN LA ENTREGA DEL DOCUMENTO</v>
          </cell>
        </row>
        <row r="665">
          <cell r="B665" t="str">
            <v>0800I017 BENEFICIARIOS ACTIVIDADES ESCUELA JUDICIAL</v>
          </cell>
        </row>
        <row r="666">
          <cell r="B666" t="str">
            <v>0800I018 CENTROS EDUCATIVOS ORGANIZADOS Y EN FUNCIONAMIENTO</v>
          </cell>
        </row>
        <row r="667">
          <cell r="B667" t="str">
            <v>0800I019 EQUIPOS INTERDISCIPLINARIOS CAPACITADOS EN ATENCION Y TRATAMIENTO PARA ATENCION AL RECLUSO</v>
          </cell>
        </row>
        <row r="668">
          <cell r="B668" t="str">
            <v>0800I020 ORGANIZACION DEL DESPACHO JUDICIAL (DESPACHOS ATENDIDOS CON PROGRAMAS DE ORGANIZACION DEL DESPACHO JUDICIAL JUEZ DIRECTOR DEL PROCESO)</v>
          </cell>
        </row>
        <row r="669">
          <cell r="B669" t="str">
            <v>0800I021 INTERNOS TRABAJANDO Y EN CAPACITACION</v>
          </cell>
        </row>
        <row r="670">
          <cell r="B670" t="str">
            <v>0800I022 COBERTURA DEL PROGRAMA DE PREVENCION A LA DROGADICCION A INTERNOS</v>
          </cell>
        </row>
        <row r="671">
          <cell r="B671" t="str">
            <v>0800I023 CAMBIO DE HABITOS DE SALUD DE INTERNOS POR PROGRAMAS DE PREVENCION SALUD</v>
          </cell>
        </row>
        <row r="672">
          <cell r="B672" t="str">
            <v>0800I024 VARIACION EN LA MORBILIDAD TOTAL POR PATOLOGIA A LOS SEIS MESES (PREVENCION Y PROMOCION DE LA SALUD)</v>
          </cell>
        </row>
        <row r="673">
          <cell r="B673" t="str">
            <v>0800I025 USUARIOS BENEFICIADOS POR LA INFRAESTRUCTURA FISICA</v>
          </cell>
        </row>
        <row r="674">
          <cell r="B674" t="str">
            <v>0800I026 PRODUCTIVIDAD</v>
          </cell>
        </row>
        <row r="675">
          <cell r="B675" t="str">
            <v>0800I027 OFERTA DEL SERVICIO</v>
          </cell>
        </row>
        <row r="676">
          <cell r="B676" t="str">
            <v>0800I028 EJECUCION PLANES SEGURIDAD</v>
          </cell>
        </row>
        <row r="677">
          <cell r="B677" t="str">
            <v>0800I029 ESTABILIDAD, ROTACION, EXCELENCIA EN EL SERVICIO</v>
          </cell>
        </row>
        <row r="678">
          <cell r="B678" t="str">
            <v>0800I030 EXCELENCIA EN EL SERVICIO</v>
          </cell>
        </row>
        <row r="679">
          <cell r="B679" t="str">
            <v>0800I031 OPORTUNIDAD</v>
          </cell>
        </row>
        <row r="680">
          <cell r="B680" t="str">
            <v>0800I032 PRODUCTIVIDAD PROCESOS</v>
          </cell>
        </row>
        <row r="681">
          <cell r="B681" t="str">
            <v>0800I033 PRODUCTIVIDAD PROCESOS QUE TERMINAN</v>
          </cell>
        </row>
        <row r="682">
          <cell r="B682" t="str">
            <v>0800I034 PERSONAL SANCIONADO POR VIOLACIONES A LOS DERECHOS HUMANOS QUE PERTENECE A LA FUERZA PUBLICA, FP</v>
          </cell>
        </row>
        <row r="683">
          <cell r="B683" t="str">
            <v>0800I035 PERSONAL SANCIONADO POR VIOLACIONES A LOS DERECHOS HUMANOS QUE PERTENECE A LA FUERZA PUBLICA, FP</v>
          </cell>
        </row>
        <row r="684">
          <cell r="B684" t="str">
            <v>0800I036 MIEMBROS DE LA FUERZA PUBLICA, FP, CONDENADOS POR LA FISCALIA, POR CONCEPTO DE VIOLACION DE DERECHOS HUMANOS</v>
          </cell>
        </row>
        <row r="685">
          <cell r="B685" t="str">
            <v>0800I037 MIEMBROS DE LA FUERZA PUBLICA, FP, CONDENADOS POR LA FISCALIA, POR CONCEPTO DE VIOLACION DE DERECHOS HUMANOS</v>
          </cell>
        </row>
        <row r="686">
          <cell r="B686" t="str">
            <v>0800I038 PERSONAL ABSUELTO POR LA FISCALIA</v>
          </cell>
        </row>
        <row r="687">
          <cell r="B687" t="str">
            <v>0800I039 PROCESOS ABIERTOS POR QUEJAS RECIBIDAS</v>
          </cell>
        </row>
        <row r="688">
          <cell r="B688" t="str">
            <v>0800I040 PROTECCION A LOS DEFENSORES DE DERECHOS HUMANOS</v>
          </cell>
        </row>
        <row r="689">
          <cell r="B689" t="str">
            <v>0800I041 CASOS PARA PROTECCION APROBADOS</v>
          </cell>
        </row>
        <row r="690">
          <cell r="B690" t="str">
            <v>0800I042 CASOS CON PROTECCION</v>
          </cell>
        </row>
        <row r="691">
          <cell r="B691" t="str">
            <v>0800I043 CASOS DE PERSONAS PROTEGIDAS QUE HAN SIDO ASESINADAS</v>
          </cell>
        </row>
        <row r="692">
          <cell r="B692" t="str">
            <v>0800I044 PERSONAS CAPACITADAS EN AUTOPROTECCION Y AUTO SEGURIDAD EN COORDINACION CON EL DEPARTAMENTO ADMINISTRATIVO DE SEGURIDAD, DAS</v>
          </cell>
        </row>
        <row r="693">
          <cell r="B693" t="str">
            <v>0800I045 EQUIDAD EN EL ACCESO</v>
          </cell>
        </row>
        <row r="694">
          <cell r="B694" t="str">
            <v>0800I046 OFERTA DEL SERVICIO</v>
          </cell>
        </row>
        <row r="695">
          <cell r="B695" t="str">
            <v>0800I047 OPORTUNIDAD</v>
          </cell>
        </row>
        <row r="696">
          <cell r="B696" t="str">
            <v>0800I048 PRODUCTIVIDAD</v>
          </cell>
        </row>
        <row r="697">
          <cell r="B697" t="str">
            <v>0800I049 ROTACION</v>
          </cell>
        </row>
        <row r="698">
          <cell r="B698" t="str">
            <v>0800I050 EXCELENCIA EN EL SERVICIO POR CALIFICACION</v>
          </cell>
        </row>
        <row r="699">
          <cell r="B699" t="str">
            <v>0800I051 EXCELENCIA EN EL SERVICIO POR JUECES DENTRO DEL RANGO DETERMINADO</v>
          </cell>
        </row>
        <row r="700">
          <cell r="B700" t="str">
            <v>0800I052 ESTABILIDAD</v>
          </cell>
        </row>
        <row r="701">
          <cell r="B701" t="str">
            <v>0800I053 CONTROL DISCIPLINARIO A ABOGADOS</v>
          </cell>
        </row>
        <row r="702">
          <cell r="B702" t="str">
            <v>0800I054 CONTROL DISCIPLINARIO A SERVIDORES</v>
          </cell>
        </row>
        <row r="703">
          <cell r="B703" t="str">
            <v>0800I055 PARTICIPACION PRESUPUESTAL</v>
          </cell>
        </row>
        <row r="704">
          <cell r="B704" t="str">
            <v>0800I056 SEGURIDAD COLECTIVA</v>
          </cell>
        </row>
        <row r="705">
          <cell r="B705" t="str">
            <v>0800I057 SEGURIDAD INDIVIDUAL</v>
          </cell>
        </row>
        <row r="706">
          <cell r="B706" t="str">
            <v>0800I058 COMITES REGIONALES PARA LA PREVENCION Y ATENCION DE DESASTRES CON PLAN TERRITORIAL</v>
          </cell>
        </row>
        <row r="707">
          <cell r="B707" t="str">
            <v>0800I059 MUNICIPIOS CON COMITES LOCALES DE PREVENCION Y ATENCION DE DESASTRES CON FONDO EN FUNCIONAMIENTO</v>
          </cell>
        </row>
        <row r="708">
          <cell r="B708" t="str">
            <v>0800I060 MUNICIPIOS EN QUE SE APLICA EL INSTRUMENTO DE DESCENTRALIZACION</v>
          </cell>
        </row>
        <row r="709">
          <cell r="B709" t="str">
            <v>0800I061 EQUIPOS DE COORDINACION INTERINSTITUCIONAL</v>
          </cell>
        </row>
        <row r="710">
          <cell r="B710" t="str">
            <v>0800I062 CASAS DE PARTICIPACION QUE SE IMPLEMENTARAN CON EL PROGRAMA "CASAS DE  PARTICIPACION" EN LOS ENTES TERRITORIALES</v>
          </cell>
        </row>
        <row r="711">
          <cell r="B711" t="str">
            <v>0800I063 COBERTURA DEL PLAN DE APOYO LEGISLATIVO (ENTIDADES DE ORDEN NACIONAL Y ENTES TERRITORIALES)</v>
          </cell>
        </row>
        <row r="712">
          <cell r="B712" t="str">
            <v>0800I064 PROYECTOS DE LEY Y DE ACTOS LEGISLATIVOS DE INTERES GUBERNAMENTAL CON SEGUIMIENTO Y ANALISIS ANTE EL CONGRESO</v>
          </cell>
        </row>
        <row r="713">
          <cell r="B713" t="str">
            <v>0800I065 HECTAREAS TITULADAS</v>
          </cell>
        </row>
        <row r="714">
          <cell r="B714" t="str">
            <v>0800I066 ORGANIZACIONES AFRO COLOMBIANAS ACTIVAS</v>
          </cell>
        </row>
        <row r="715">
          <cell r="B715" t="str">
            <v>0800I067 ORGANIZACIONES AFRO COLOMBIANAS CAPACITADAS EN DERECHOS ETNICOS</v>
          </cell>
        </row>
        <row r="716">
          <cell r="B716" t="str">
            <v>0800I068 COMUNIDADES INDIGENAS REPORTADAS</v>
          </cell>
        </row>
        <row r="717">
          <cell r="B717" t="str">
            <v>0800I069 GOBERNADORES INDIGENAS VERIFICADOS</v>
          </cell>
        </row>
        <row r="718">
          <cell r="B718" t="str">
            <v>0800I070 COMUNIDADES INDIGENAS RECONOCIDAS EN SALUD</v>
          </cell>
        </row>
        <row r="719">
          <cell r="B719" t="str">
            <v>0800I071 CONFLICTOS REGISTRADOS</v>
          </cell>
        </row>
        <row r="720">
          <cell r="B720" t="str">
            <v>0800I072 CENTROS DE INFORMACION POLICIAL EN FUNCIONAMIENTO</v>
          </cell>
        </row>
        <row r="721">
          <cell r="B721" t="str">
            <v>0800I073 ESTACIONES DE POLICIAL COFINANCIADAS CONSTRUIDAS</v>
          </cell>
        </row>
        <row r="722">
          <cell r="B722" t="str">
            <v>0800I074 ESTACIONES DE POLICIA COFINANCIADAS RECONSTRUIDAS</v>
          </cell>
        </row>
        <row r="723">
          <cell r="B723" t="str">
            <v>0800I075 ALCALDIAS RECONSTRUIDAS</v>
          </cell>
        </row>
        <row r="724">
          <cell r="B724" t="str">
            <v>0800I076 PERSONAS DESMOVILIZADAS AFILIADAS AL REGIMEN SUBSIDIADO</v>
          </cell>
        </row>
        <row r="725">
          <cell r="B725" t="str">
            <v>0800I077 POBLACION DESMOVILIZADA QUE ACCEDE A LA EDUCACION SUPERIOR</v>
          </cell>
        </row>
        <row r="726">
          <cell r="B726" t="str">
            <v>0800I078 POBLACION DESMOVILIZADA QUE VA A LA UNIVERSIDAD</v>
          </cell>
        </row>
        <row r="727">
          <cell r="B727" t="str">
            <v>0800I079 NIÑOS DESMOVILIZADOS VINCULADOS AL POS</v>
          </cell>
        </row>
        <row r="728">
          <cell r="B728" t="str">
            <v>0800I080 NIÑOS DESMOVILIZADOS ATENDIDOS PSICO AFECTIVAMENTE</v>
          </cell>
        </row>
        <row r="729">
          <cell r="B729" t="str">
            <v>0800I081 EMPLEOS GENERADOS PARA LA POBLACION DESMOVILIZADOS</v>
          </cell>
        </row>
        <row r="730">
          <cell r="B730" t="str">
            <v>0800I082 FUNCIONARIOS TERRITORIALES INVESTIGADOS Y SANCIONADOS PENAL, FISCAL Y DISCIPLINARIAMENTE</v>
          </cell>
        </row>
        <row r="731">
          <cell r="B731" t="str">
            <v>0800I083 PLANTAS DE PERSONAL MUNICIPIOS</v>
          </cell>
        </row>
        <row r="732">
          <cell r="B732" t="str">
            <v>0800I084 PLANTAS DE PERSONAL DEPARTAMENTOS</v>
          </cell>
        </row>
        <row r="733">
          <cell r="B733" t="str">
            <v>0800I085 NUEVAS CASAS DE JUSTICIA EN FUNCIONAMIENTO</v>
          </cell>
        </row>
        <row r="734">
          <cell r="B734" t="str">
            <v>0800I086 REINCIDENCIA DELICTIVA</v>
          </cell>
        </row>
        <row r="735">
          <cell r="B735" t="str">
            <v>0800I087 PRESOS FUGADOS</v>
          </cell>
        </row>
        <row r="736">
          <cell r="B736" t="str">
            <v>0800I088 PRESOS FUGADOS EN LOS NUEVOS ESTABLECIMIENTOS  DE RECLUSION</v>
          </cell>
        </row>
        <row r="737">
          <cell r="B737" t="str">
            <v>0800I089 NIVEL DE HACINAMIENTO DE LA POBLACION RECLUSA</v>
          </cell>
        </row>
        <row r="738">
          <cell r="B738" t="str">
            <v>0800I090 CUPOS NUEVOS RECIBIDOS POR EL INPEC Y EN OPERACION EN LOS ESTABLECIMIENTOS DE RECLUSION DEL ORDEN NACIONAL</v>
          </cell>
        </row>
        <row r="739">
          <cell r="B739" t="str">
            <v>0800I091 CUPOS NUEVOS GENERADOS Y ENTREGADOS AL INPEC MEDIANTE ACTA</v>
          </cell>
        </row>
        <row r="740">
          <cell r="B740" t="str">
            <v>0800I092 POBLACION CARCELARIA (NUMERO DE PRESOS POR 100.000 HABITANTES)</v>
          </cell>
        </row>
        <row r="741">
          <cell r="B741" t="str">
            <v>0800I093 POBLACION EN LAS CARCELES (NUMERO DE PRESOS POR 100.000 HABITANTES)</v>
          </cell>
        </row>
        <row r="742">
          <cell r="B742" t="str">
            <v>0800I094 CONDENADOS ENCARCELADOS (NUMERO DE PRESOS POR 100.000 HABITANTES)</v>
          </cell>
        </row>
        <row r="743">
          <cell r="B743" t="str">
            <v>09000000 SECTOR MEDIO AMBIENTE</v>
          </cell>
        </row>
        <row r="744">
          <cell r="B744" t="str">
            <v>0900I001 POBLACION AFECTADA POR DESASTRE NATURAL</v>
          </cell>
        </row>
        <row r="745">
          <cell r="B745" t="str">
            <v>0900I002 AREA AFECTADA POR DESASTRES.</v>
          </cell>
        </row>
        <row r="746">
          <cell r="B746" t="str">
            <v>0900I003 PARTICIPACION EN EL DESARROLLO FORESTAL</v>
          </cell>
        </row>
        <row r="747">
          <cell r="B747" t="str">
            <v>0900I004 CONSERVACION DE TIERRAS</v>
          </cell>
        </row>
        <row r="748">
          <cell r="B748" t="str">
            <v>0900I005 DEMANDA BIOQUIMICA DE OXIGENO EN LAS CORRIENTES SUPERFICIALES, DBO (MEDIDA DE CONTENIDO DE MATERIA ORGANICA BIODEGRADABLE)</v>
          </cell>
        </row>
        <row r="749">
          <cell r="B749" t="str">
            <v>0900I006 FUENTES CONTAMINANTES</v>
          </cell>
        </row>
        <row r="750">
          <cell r="B750" t="str">
            <v>0900I007 POBLACION EN JURISDICCION DE UNA CORPORACION AUTONOMA REGIONAL</v>
          </cell>
        </row>
        <row r="751">
          <cell r="B751" t="str">
            <v>0900I008 AREA AFECTADA POR DESASTRES</v>
          </cell>
        </row>
        <row r="752">
          <cell r="B752" t="str">
            <v>0900I009 PERDIDAS HUMANAS POR DESASTRE NATURAL</v>
          </cell>
        </row>
        <row r="753">
          <cell r="B753" t="str">
            <v>0900I010 TASA DE DEFORESTACION ANUAL</v>
          </cell>
        </row>
        <row r="754">
          <cell r="B754" t="str">
            <v>0900I011 PRODUCCION DE MACERA</v>
          </cell>
        </row>
        <row r="755">
          <cell r="B755" t="str">
            <v>0900I012 RELACION PRODUCCION - RESERVA DE RECURSO MADERABLE</v>
          </cell>
        </row>
        <row r="756">
          <cell r="B756" t="str">
            <v>0900I013 EMPRESAS VINCULADAS A PROGRAMAS DE MEJORAMIENTO CONTINUO</v>
          </cell>
        </row>
        <row r="757">
          <cell r="B757" t="str">
            <v>0900I014 EAR, EMPRESAS ATENDIDAS EN PROGRAMAS DE RECONVERSION A TECNOLOGIAS LIMPIAS EN UN PERIODO N; TEA, NUMERO TOTAL DE EMPRESAS ATENDIDAS EN PROGRAMAS DE RECONVERSION A TECNOLOGIAS LIMPIAS; TESS, NUMERO TOTAL DE EMPRESAS QUE S</v>
          </cell>
        </row>
        <row r="758">
          <cell r="B758" t="str">
            <v>0900I015 EMPRESAS BENEFICIADAS POR EL SISTEMA NACIONAL DE GARANTIAS</v>
          </cell>
        </row>
        <row r="759">
          <cell r="B759" t="str">
            <v>0900I016 CAPACITADAS EN PROGRAMAS DEL SENA PARA EL SECTOR PRODUCTIVO</v>
          </cell>
        </row>
        <row r="760">
          <cell r="B760" t="str">
            <v>0900I017 INCUBADORAS OPERANDO</v>
          </cell>
        </row>
        <row r="761">
          <cell r="B761" t="str">
            <v>0900I018 EMPRESAS INCUBADAS</v>
          </cell>
        </row>
        <row r="762">
          <cell r="B762" t="str">
            <v>0900I019 ECORREGIONES ESTRATEGICAS</v>
          </cell>
        </row>
        <row r="763">
          <cell r="B763" t="str">
            <v>0900I020 ECORREGIONES ESTRATEGICAS NACIONALES CARACTERIZADAS</v>
          </cell>
        </row>
        <row r="764">
          <cell r="B764" t="str">
            <v>0900I021 ECORREGIONES ESTRATEGICAS REGIONALES IDENTIFICADAS</v>
          </cell>
        </row>
        <row r="765">
          <cell r="B765" t="str">
            <v>0900I022 ECORREGIONES ESTRATEGICAS REGIONALES CON PROGRAMAS DE DESARROLLO SOSTENIBLE</v>
          </cell>
        </row>
        <row r="766">
          <cell r="B766" t="str">
            <v>0900I023 ECORREGIONES ESTRATEGICAS MARINAS Y COSTERAS IDENTIFICADAS Y CARACTERIZADAS</v>
          </cell>
        </row>
        <row r="767">
          <cell r="B767" t="str">
            <v>0900I024 MICROCUENCAS ABASTECEDORAS DE ACUEDUCTOS CON PLANES DE ORDENAMIENTO Y MANEJO EN  OPERACION</v>
          </cell>
        </row>
        <row r="768">
          <cell r="B768" t="str">
            <v>0900I025 AUTORIDADES AMBIENTALES COBRANDO TASAS RETRIBUTIVAS POR CONTAMINACION HIDRICA</v>
          </cell>
        </row>
        <row r="769">
          <cell r="B769" t="str">
            <v>0900I026 VALOR TOTAL DE LOS RECAUDOS POR TASAS RETRIBUTIVAS</v>
          </cell>
        </row>
        <row r="770">
          <cell r="B770" t="str">
            <v>0900I027 VALOR TOTAL DE LOS RECAUDOS POR TASAS RETRIBUTIVAS EN FUNCION DEL PIB</v>
          </cell>
        </row>
        <row r="771">
          <cell r="B771" t="str">
            <v>0900I028 FONDOS REGIONALES DE RECUPERACION HIDRICA EN OPERACION</v>
          </cell>
        </row>
        <row r="772">
          <cell r="B772" t="str">
            <v>0900I029 POBLACION AFECTADA  POR ESCASEZ DE AGUA EN AÑO SECO</v>
          </cell>
        </row>
        <row r="773">
          <cell r="B773" t="str">
            <v>0900I030 DEMANDA TOTAL DE AGUA EN COLOMBIA</v>
          </cell>
        </row>
        <row r="774">
          <cell r="B774" t="str">
            <v>0900I031 DEMANDA TOTAL DE AGUA PARA CONSUMO HUMANO EN COLOMBIA</v>
          </cell>
        </row>
        <row r="775">
          <cell r="B775" t="str">
            <v>0900I032 DEMANDA DE AGUA PARA CONSUMO HUMANO EN COLOMBIA</v>
          </cell>
        </row>
        <row r="776">
          <cell r="B776" t="str">
            <v>0900I033 AREAS DE PARAMO EN COLOMBIA</v>
          </cell>
        </row>
        <row r="777">
          <cell r="B777" t="str">
            <v>0900I034 AREA DE PARAMO DELIMITADA EN COLOMBIA</v>
          </cell>
        </row>
        <row r="778">
          <cell r="B778" t="str">
            <v>0900I035 AREAS DE SUBPARAMO EN COLOMBIA</v>
          </cell>
        </row>
        <row r="779">
          <cell r="B779" t="str">
            <v>0900I036 PLANES DE MANEJO FORMULADOS EN ZONAS DE PARAMO Y SUBPARAMO</v>
          </cell>
        </row>
        <row r="780">
          <cell r="B780" t="str">
            <v>0900I037 ESPECIES DE FLORA AMENAZADAS</v>
          </cell>
        </row>
        <row r="781">
          <cell r="B781" t="str">
            <v>0900I038 FLORA AMENAZADA</v>
          </cell>
        </row>
        <row r="782">
          <cell r="B782" t="str">
            <v>0900I039 ESPECIES DE FAUNA AMENAZADAS</v>
          </cell>
        </row>
        <row r="783">
          <cell r="B783" t="str">
            <v>0900I040 FAUNA AMENAZADA</v>
          </cell>
        </row>
        <row r="784">
          <cell r="B784" t="str">
            <v>0900I041 FLORA AMENAZADA CON PLANES DE MANEJO EN OPERACION</v>
          </cell>
        </row>
        <row r="785">
          <cell r="B785" t="str">
            <v>0900I042 FAUNA AMENAZADA CON PLANES DE MANEJO EN OPERACION</v>
          </cell>
        </row>
        <row r="786">
          <cell r="B786" t="str">
            <v>0900I043 HECTAREAS TITULADAS A COMUNIDADES NEGRAS DENTRO DE  LA ESTRATEGIA DE CONSERVACION DE ESPACIOS DE BIODIVERSIDAD</v>
          </cell>
        </row>
        <row r="787">
          <cell r="B787" t="str">
            <v>0900I044 COMUNIDADES NEGRAS BENEFICIADAS CON LA TITULACION DE TIERRAS DENTRO DE  LA ESTRATEGIA DE CONSERVACION DE ESPACIOS DE BIODIVERSIDAD</v>
          </cell>
        </row>
        <row r="788">
          <cell r="B788" t="str">
            <v>0900I045 AREA POR COMUNIDAD NEGRA QUE FUE BENEFICIADA CON LA TITULACION DE TIERRAS DENTRO DE  LA ESTRATEGIA DE CONSERVACION DE ESPACIOS DE BIODIVERSIDAD EN UN PERIODO N; TAT, AREA TOTAL TITULADA DENTRO DE  LA ESTRATEGIA DE CONSER</v>
          </cell>
        </row>
        <row r="789">
          <cell r="B789" t="str">
            <v>0900I046 HECTAREAS DE CONSTITUCION DE RESGUARDOS INDIGENAS DENTRO DE  LA ESTRATEGIA DE CONSERVACION DE ESPACIOS DE BIODIVERSIDAD</v>
          </cell>
        </row>
        <row r="790">
          <cell r="B790" t="str">
            <v>0900I047 HECTAREAS DE AMPLIACION DE RESGUARDOS INDIGENAS DENTRO DE  LA ESTRATEGIA DE CONSERVACION DE ESPACIOS DE BIODIVERSIDAD</v>
          </cell>
        </row>
        <row r="791">
          <cell r="B791" t="str">
            <v>0900I048 RESGUARDOS INDIGENAS DENTRO DE  LA ESTRATEGIA DE CONSERVACION DE ESPACIOS DE BIODIVERSIDAD</v>
          </cell>
        </row>
        <row r="792">
          <cell r="B792" t="str">
            <v>0900I049 TERRITORIO NACIONAL PROTEGIDO POR LA UNIDAD ADMINISTRATIVA ESPECIAL DEL SISTEMA DE PARQUES NACIONALES NATURALES</v>
          </cell>
        </row>
        <row r="793">
          <cell r="B793" t="str">
            <v>0900I050 TERRITORIO DE PARQUES NACIONALES NATURALES</v>
          </cell>
        </row>
        <row r="794">
          <cell r="B794" t="str">
            <v>0900I051 PARQUES NACIONALES CON "ACUERDOS DE PARTICIPACION Y MANEJO"</v>
          </cell>
        </row>
        <row r="795">
          <cell r="B795" t="str">
            <v>0900I052 NUEVAS AREAS DE PROTEGIDAS "COGESTIONADAS Y APOYADAS" POR EL NIVEL REGIONAL</v>
          </cell>
        </row>
        <row r="796">
          <cell r="B796" t="str">
            <v>0900I053 ESPECIES COLOMBIANAS PROPUESTAS PARA REGULACION COMERCIAL</v>
          </cell>
        </row>
        <row r="797">
          <cell r="B797" t="str">
            <v>0900I054 ESPECIES PROPUESTAS PARA REGULACION COMERCIAL</v>
          </cell>
        </row>
        <row r="798">
          <cell r="B798" t="str">
            <v>0900I055 COBERTURA DE AREA NATURAL TOTAL DEL PAIS</v>
          </cell>
        </row>
        <row r="799">
          <cell r="B799" t="str">
            <v>0900I056 COBERTURA BOSCOSA</v>
          </cell>
        </row>
        <row r="800">
          <cell r="B800" t="str">
            <v>0900I057 AREA DEFORESTADA</v>
          </cell>
        </row>
        <row r="801">
          <cell r="B801" t="str">
            <v>0900I058 TASA DE DEFORESTACION</v>
          </cell>
        </row>
        <row r="802">
          <cell r="B802" t="str">
            <v>0900I059 AREA REFORESTADA</v>
          </cell>
        </row>
        <row r="803">
          <cell r="B803" t="str">
            <v>0900I060 TASA DE REFORESTACION</v>
          </cell>
        </row>
        <row r="804">
          <cell r="B804" t="str">
            <v>0900I061 AREA REFORESTADA EN EL MARCO DEL PLAN NACIONAL DE DESARROLLO FORESTAL - COMPONENTE PLAN VERDE</v>
          </cell>
        </row>
        <row r="805">
          <cell r="B805" t="str">
            <v>0900I062 TASA DE REFORESTACION EN EL MARCO DEL PLAN NACIONAL DE DESARROLLO FORESTAL - COMPONENTE PLAN VERDE</v>
          </cell>
        </row>
        <row r="806">
          <cell r="B806" t="str">
            <v>0900I063 AREA REFORESTADA EN MICROCUENCAS ABASTECEDORAS DE ACUEDUCTOS</v>
          </cell>
        </row>
        <row r="807">
          <cell r="B807" t="str">
            <v>0900I064 TASA DE REFORESTACION EN MICROCUENCAS ABASTECEDORAS DE ACUEDUCTOS</v>
          </cell>
        </row>
        <row r="808">
          <cell r="B808" t="str">
            <v>0900I065 CENTROS DE PREVENCION Y ATENCION DE INCENDIOS FORESTALES EN OPERACION</v>
          </cell>
        </row>
        <row r="809">
          <cell r="B809" t="str">
            <v>0900I066 GUIAS AMBIENTALES SECTORIALES EN OPERACION</v>
          </cell>
        </row>
        <row r="810">
          <cell r="B810" t="str">
            <v>0900I067 PROYECTOS DE PRODUCCION LIMPIA OPERANDO</v>
          </cell>
        </row>
        <row r="811">
          <cell r="B811" t="str">
            <v>0900I068 PROYECTOS DE RECONVERSION INDUSTRIAL OPERANDO</v>
          </cell>
        </row>
        <row r="812">
          <cell r="B812" t="str">
            <v>0900I069 TONELADAS METRICAS DE SUSTANCIAS AGOTADORAS DE LA CAPA DE OZONO ELIMINADAS POR PROYECTOS DE RECONVERSION INDUSTRIAL</v>
          </cell>
        </row>
        <row r="813">
          <cell r="B813" t="str">
            <v>0900I070 SUSTANCIAS AGOTADORAS DE LA CAPA DE OZONO ELIMINADAS POR PROYECTOS DE RECONVERSION INDUSTRIAL</v>
          </cell>
        </row>
        <row r="814">
          <cell r="B814" t="str">
            <v>0900I071 EMPRESAS PRODUCTORAS DE SUSTANCIAS AGOTADORAS DE LA CAPA DE OZONO</v>
          </cell>
        </row>
        <row r="815">
          <cell r="B815" t="str">
            <v>0900I072 EMPRESAS PRODUCTORAS DE SUSTANCIAS AGOTADORAS DE LA CAPA DE OZONO EN PLAN DE RECONVERSION INDUSTRIAL</v>
          </cell>
        </row>
        <row r="816">
          <cell r="B816" t="str">
            <v>0900I073 INVENTARIO NACIONAL SOBRE PLAGUICIDAS OBSOLETOS</v>
          </cell>
        </row>
        <row r="817">
          <cell r="B817" t="str">
            <v>0900I074 INVENTARIO NACIONAL DE PLAGUICIDAS OBSOLETOS</v>
          </cell>
        </row>
        <row r="818">
          <cell r="B818" t="str">
            <v>0900I075 PLAGUICIDAS OBSOLETOS</v>
          </cell>
        </row>
        <row r="819">
          <cell r="B819" t="str">
            <v>0900I076 TONELADAS DE RESIDUOS SOLIDOS QUE GENERA EL SECTOR INDUSTRIAL</v>
          </cell>
        </row>
        <row r="820">
          <cell r="B820" t="str">
            <v>0900I077 TONELADAS DE RESIDUOS SOLIDOS QUE GENERA EL SECTOR INDUSTRIAL MANUFACTURERO</v>
          </cell>
        </row>
        <row r="821">
          <cell r="B821" t="str">
            <v>0900I078 PLANES DE BIONEGOCIO PARA LA BOLSA AMAZONICA SOBRE ESPECIES PROMISORIAS PRESENTADOS</v>
          </cell>
        </row>
        <row r="822">
          <cell r="B822" t="str">
            <v>0900I079 PLANES DE BIONEGOCIO PARA LA BOLSA AMAZONICA SOBRE ESPECIES PROMISORIAS</v>
          </cell>
        </row>
        <row r="823">
          <cell r="B823" t="str">
            <v>0900I080 ESPECIES PROMISORIAS IDENTIFICADAS</v>
          </cell>
        </row>
        <row r="824">
          <cell r="B824" t="str">
            <v>0900I081 ESPECIES PROMISORIAS CARACTERIZADAS</v>
          </cell>
        </row>
        <row r="825">
          <cell r="B825" t="str">
            <v>0900I082 ESPECIES PROMISORIAS IDENTIFICADAS Y CARACTERIZADAS</v>
          </cell>
        </row>
        <row r="826">
          <cell r="B826" t="str">
            <v>0900I083 ESPECIES PROMISORIAS IDENTIFICADAS QUE PUEDEN HACER PARTE DE LOS PLANES DE BIONEGOCIO PARA LA BOLSA AMAZONICA SOBRE ESPECIES</v>
          </cell>
        </row>
        <row r="827">
          <cell r="B827" t="str">
            <v>0900I084 ESPECIES PROMISORIAS IDENTIFICADAS Y CARACTERIZADAS QUE PUEDEN HACER PARTE DE LOS PLANES DE BIONEGOCIO PARA LA BOLSA AMAZONICA SOBRE ESPECIES</v>
          </cell>
        </row>
        <row r="828">
          <cell r="B828" t="str">
            <v>0900I085 PAQUETES TECNOLOGICOS DE ESPECIES PROMISORIAS RECOMENDADOS PARA TRANSFERENCIA A PRODUCTORES</v>
          </cell>
        </row>
        <row r="829">
          <cell r="B829" t="str">
            <v>0900I086 ESPECIES PROMISORIAS OBJETO DE PROYECTOS PILOTO DE APROVECHAMIENTO</v>
          </cell>
        </row>
        <row r="830">
          <cell r="B830" t="str">
            <v>0900I087 ESPECIES PROMISORIAS EN PROYECTOS PILOTO DE APROVECHAMIENTO</v>
          </cell>
        </row>
        <row r="831">
          <cell r="B831" t="str">
            <v>0900I088 CIUDADES DONDE SE APLICAN EXPERIENCIAS PILOTO DEL MODELO DE GESTION AMBIENTAL URBANA, SIGAM</v>
          </cell>
        </row>
        <row r="832">
          <cell r="B832" t="str">
            <v>0900I089 PROYECTOS DE TRATAMIENTOS DE AGUAS RESIDUALES COFINANCIADOS EN LA ETAPA DE PREINVERSION</v>
          </cell>
        </row>
        <row r="833">
          <cell r="B833" t="str">
            <v>0900I090 PROYECTOS DE TRATAMIENTOS DE AGUAS RESIDUALES COFINANCIADOS EN LA ETAPA DE INVERSION</v>
          </cell>
        </row>
        <row r="834">
          <cell r="B834" t="str">
            <v>0900I091 PROYECTOS DE MANEJO INTEGRAL DE RESIDUOS SOLIDOS COFINANCIADOS EN LA ETAPA DE PREINVERSION</v>
          </cell>
        </row>
        <row r="835">
          <cell r="B835" t="str">
            <v>0900I092 PROYECTOS DE MANEJO INTEGRAL DE RESIDUOS SOLIDOS COFINANCIADOS EN LA ETAPA DE INVERSION</v>
          </cell>
        </row>
        <row r="836">
          <cell r="B836" t="str">
            <v>0900I093 PROYECTOS PILOTO PARA LA GESTION INTEGRAL DE RESIDUOS SOLIDOS</v>
          </cell>
        </row>
        <row r="837">
          <cell r="B837" t="str">
            <v>0900I094 PROYECTOS PILOTO PARA LA GESTION INTEGRAL DE LOS RESIDUOS HOSPITALARIOS</v>
          </cell>
        </row>
        <row r="838">
          <cell r="B838" t="str">
            <v>0900I095 GUIAS AMBIENTALES ELABORADAS PARA PROYECTOS DE ACUEDUCTOS</v>
          </cell>
        </row>
        <row r="839">
          <cell r="B839" t="str">
            <v>0900I096 GUIAS AMBIENTALES ELABORADAS PARA PROYECTOS DE ALCANTARILLADOS</v>
          </cell>
        </row>
        <row r="840">
          <cell r="B840" t="str">
            <v>0900I097 GUIAS AMBIENTALES ELABORADAS PARA PROYECTOS DE SISTEMAS DE TRATAMIENTO DE AGUAS RESIDUALES</v>
          </cell>
        </row>
        <row r="841">
          <cell r="B841" t="str">
            <v>0900I098 GUIAS AMBIENTALES ELABORADAS PARA PROYECTOS DE FORMULACION DE PLANES DE MANEJO INTEGRAL DE RESIDUOS SOLIDOS</v>
          </cell>
        </row>
        <row r="842">
          <cell r="B842" t="str">
            <v>0900I099 CUENCAS CRITICAS QUE REQUIEREN GESTION PRIORITARIA PARA EL SANEAMIENTO HIDRICO EN COLOMBIA</v>
          </cell>
        </row>
        <row r="843">
          <cell r="B843" t="str">
            <v>0900I100 CIUDADES CON EL PROGRAMA DE USO EFICIENTE Y AHORRO DEL AGUA IMPLEMENTADO</v>
          </cell>
        </row>
        <row r="844">
          <cell r="B844" t="str">
            <v>0900I101 RESIDUOS SOLIDOS DE LA POBLACION</v>
          </cell>
        </row>
        <row r="845">
          <cell r="B845" t="str">
            <v>0900I102 VOLUMEN TOTAL DE RESIDUOS SOLIDOS POR PERSONA</v>
          </cell>
        </row>
        <row r="846">
          <cell r="B846" t="str">
            <v>0900I103 RESIDUOS SOLIDOS DISPUESTOS ADECUADAMENTE</v>
          </cell>
        </row>
        <row r="847">
          <cell r="B847" t="str">
            <v>0900I104 DESARROLLO DE LA LINEA BASE  GENERAL SOBRE EL ESTADO DEL MEDIO AMBIENTE EN EL CONTEXTO URBANO - CARACTERIZADO Y GEOREFERENCIADA</v>
          </cell>
        </row>
        <row r="848">
          <cell r="B848" t="str">
            <v>0900I105 DESARROLLO DE LA LINEA BASE  GENERAL SOBRE EL ESTADO DEL MEDIO AMBIENTE EN EL CONTEXTO REGIONAL - CARACTERIZADO Y GEOREFERENCIADA</v>
          </cell>
        </row>
        <row r="849">
          <cell r="B849" t="str">
            <v>0900I106 DESARROLLO DE INDICADORES DE ESTADO EN HIDROLOGICA</v>
          </cell>
        </row>
        <row r="850">
          <cell r="B850" t="str">
            <v>0900I107 DESARROLLO DE INDICADORES DE ESTADO EN METEOROLOGIA</v>
          </cell>
        </row>
        <row r="851">
          <cell r="B851" t="str">
            <v>0900I108 DESARROLLO DE INDICADORES DE ESTADO EN ECOSISTEMAS</v>
          </cell>
        </row>
        <row r="852">
          <cell r="B852" t="str">
            <v>0900I109 DESARROLLO DE INDICADORES DE ESTADO EN CAMBIO GLOBAL</v>
          </cell>
        </row>
        <row r="853">
          <cell r="B853" t="str">
            <v>0900I110 DESARROLLO DE INDICADORES DE ESTADO EN GEOMORFOLOGIA</v>
          </cell>
        </row>
        <row r="854">
          <cell r="B854" t="str">
            <v>0900I111 DESARROLLO DE INDICADORES DE ESTADO EN SUELOS</v>
          </cell>
        </row>
        <row r="855">
          <cell r="B855" t="str">
            <v>0900I112 DESARROLLO DE LOS INDICES DE FRAGMENTACION DE ECOSISTEMAS PARA EL TOTAL DEL PAIS</v>
          </cell>
        </row>
        <row r="856">
          <cell r="B856" t="str">
            <v>0900I113 ELABORACION DE LA "LINEA BASE DE INDICADORES DE CALIDAD" DE LAS AGUAS CONTINENTALES</v>
          </cell>
        </row>
        <row r="857">
          <cell r="B857" t="str">
            <v>0900I114 ELABORACION DE LA "LINEA BASE DE INDICADORES DE CALIDAD" DE LAS AGUAS MARINAS Y COSTERAS</v>
          </cell>
        </row>
        <row r="858">
          <cell r="B858" t="str">
            <v>0900I115 MUNICIPIOS CON PLANES DE ORDENAMIENTO TERRITORIAL APROBADOS POR LAS CAR</v>
          </cell>
        </row>
        <row r="859">
          <cell r="B859" t="str">
            <v>10000000 SECTOR ADMINISTRACION DEL ESTADO</v>
          </cell>
        </row>
        <row r="860">
          <cell r="B860" t="str">
            <v>1000I001 PARTICIPACION DE LA INVERSION DEL RECURSO CENTRAL EN LAS INVERSIONES A NIVEL MUNICIPAL</v>
          </cell>
        </row>
        <row r="861">
          <cell r="B861" t="str">
            <v>1000I002 PARTICIPACION CIUDADANA</v>
          </cell>
        </row>
        <row r="862">
          <cell r="B862" t="str">
            <v>1000I003 EFICIENCIA DEL RECAUDO DE IMPUESTOS</v>
          </cell>
        </row>
        <row r="863">
          <cell r="B863" t="str">
            <v>1000I004 EXPORTACIONES DE TEXTILES</v>
          </cell>
        </row>
        <row r="864">
          <cell r="B864" t="str">
            <v>1000I005 EXPORTACIONES DE CONFECCIONES</v>
          </cell>
        </row>
        <row r="865">
          <cell r="B865" t="str">
            <v>1000I006 EXPORTACIONES DE CALZADO</v>
          </cell>
        </row>
        <row r="866">
          <cell r="B866" t="str">
            <v>1000I007 EXPORTACIONES DE PAPEL E INSUMOS IMPRENTA</v>
          </cell>
        </row>
        <row r="867">
          <cell r="B867" t="str">
            <v>1000I008 EXPORTACIONES DE ALIMENTOS</v>
          </cell>
        </row>
        <row r="868">
          <cell r="B868" t="str">
            <v>1000I009 EXPORTACIONES DE BEBIDAS</v>
          </cell>
        </row>
        <row r="869">
          <cell r="B869" t="str">
            <v>1000I010 EXPORTACIONES DE TABACOS</v>
          </cell>
        </row>
        <row r="870">
          <cell r="B870" t="str">
            <v>1000I011 EXPORTACIONES DE PRODUCTOS AGRICOLAS</v>
          </cell>
        </row>
        <row r="871">
          <cell r="B871" t="str">
            <v>1000I012 EXPORTACIONES DE SILVICULTURA</v>
          </cell>
        </row>
        <row r="872">
          <cell r="B872" t="str">
            <v>1000I013 EXPORTACIONES DE PRODUCTOS PARA LA PESCA</v>
          </cell>
        </row>
        <row r="873">
          <cell r="B873" t="str">
            <v>1000I014 EXPORTACIONES DE QUIMICOS</v>
          </cell>
        </row>
        <row r="874">
          <cell r="B874" t="str">
            <v>1000I015 EXPORTACIONES DE PLASTICOS</v>
          </cell>
        </row>
        <row r="875">
          <cell r="B875" t="str">
            <v>1000I016 EXPORTACIONES DE PRODUCTOS CERAMICOS</v>
          </cell>
        </row>
        <row r="876">
          <cell r="B876" t="str">
            <v>1000I017 EXPORTACIONES DE HIERRO</v>
          </cell>
        </row>
        <row r="877">
          <cell r="B877" t="str">
            <v>1000I018 EXPORTACIONES DE ACERO</v>
          </cell>
        </row>
        <row r="878">
          <cell r="B878" t="str">
            <v>1000I019 EXPORTACIONES DE MADERA</v>
          </cell>
        </row>
        <row r="879">
          <cell r="B879" t="str">
            <v>1000I020 EXPORTACIONES DE MUEBLES</v>
          </cell>
        </row>
        <row r="880">
          <cell r="B880" t="str">
            <v>1000I021 EXPORTACIONES DE MINERALES</v>
          </cell>
        </row>
        <row r="881">
          <cell r="B881" t="str">
            <v>1000I022 EXPORTACIONES DE OTROS MINERALES</v>
          </cell>
        </row>
        <row r="882">
          <cell r="B882" t="str">
            <v>1000I023 IMPORTACIONES DE TEXTILES</v>
          </cell>
        </row>
        <row r="883">
          <cell r="B883" t="str">
            <v>1000I024 IMPORTACIONES DE CONFECCIONES</v>
          </cell>
        </row>
        <row r="884">
          <cell r="B884" t="str">
            <v>1000I025 IMPORTACIONES DE CALZADO</v>
          </cell>
        </row>
        <row r="885">
          <cell r="B885" t="str">
            <v>1000I026 IMPORTACIONES DE PAPEL E INSUMOS IMPRENTA</v>
          </cell>
        </row>
        <row r="886">
          <cell r="B886" t="str">
            <v>1000I027 IMPORTACIONES DE ALIMENTOS</v>
          </cell>
        </row>
        <row r="887">
          <cell r="B887" t="str">
            <v>1000I028 IMPORTACIONES DE BEBIDAS</v>
          </cell>
        </row>
        <row r="888">
          <cell r="B888" t="str">
            <v>1000I029 IMPORTACIONES DE TABACOS</v>
          </cell>
        </row>
        <row r="889">
          <cell r="B889" t="str">
            <v>1000I030 IMPORTACIONES DE PRODUCTOS AGRICOLAS</v>
          </cell>
        </row>
        <row r="890">
          <cell r="B890" t="str">
            <v>1000I031 IMPORTACIONES DE SILVICULTURA</v>
          </cell>
        </row>
        <row r="891">
          <cell r="B891" t="str">
            <v>1000I032 IMPORTACIONES DE PRODUCTOS PARA LA PESCA</v>
          </cell>
        </row>
        <row r="892">
          <cell r="B892" t="str">
            <v>1000I033 IMPORTACIONES DE QUIMICOS</v>
          </cell>
        </row>
        <row r="893">
          <cell r="B893" t="str">
            <v>1000I034 IMPORTACIONES DE PLASTICOS</v>
          </cell>
        </row>
        <row r="894">
          <cell r="B894" t="str">
            <v>1000I035 IMPORTACIONES DE PRODUCTOS CERAMICOS</v>
          </cell>
        </row>
        <row r="895">
          <cell r="B895" t="str">
            <v>1000I036 IMPORTACIONES DE HIERRO</v>
          </cell>
        </row>
        <row r="896">
          <cell r="B896" t="str">
            <v>1000I037 IMPORTACIONES DE ACERO</v>
          </cell>
        </row>
        <row r="897">
          <cell r="B897" t="str">
            <v>1000I038 IMPORTACIONES DE MADERA</v>
          </cell>
        </row>
        <row r="898">
          <cell r="B898" t="str">
            <v>1000I039 IMPORTACIONES DE MUEBLES</v>
          </cell>
        </row>
        <row r="899">
          <cell r="B899" t="str">
            <v>1000I040 IMPORTACIONES DE MINERALES</v>
          </cell>
        </row>
        <row r="900">
          <cell r="B900" t="str">
            <v>1000I041 IMPORTACIONES DE OTROS MINERALES</v>
          </cell>
        </row>
        <row r="901">
          <cell r="B901" t="str">
            <v>1000I042 PRODUCTO INTERNO BRUTO (PRECIOS CONSTANTES)</v>
          </cell>
        </row>
        <row r="902">
          <cell r="B902" t="str">
            <v>1000I043 EXPORTACIONES TOTALES</v>
          </cell>
        </row>
        <row r="903">
          <cell r="B903" t="str">
            <v>1000I044 EXPORTACIONES NO TRADICIONALES</v>
          </cell>
        </row>
        <row r="904">
          <cell r="B904" t="str">
            <v>1000I045 IMPORTACIONES TOTALES</v>
          </cell>
        </row>
        <row r="905">
          <cell r="B905" t="str">
            <v>1000I046 BALANCE DEL SECTOR PUBLICO CONSOLIDADO (COMO % DEL PIB)</v>
          </cell>
        </row>
        <row r="906">
          <cell r="B906" t="str">
            <v>1000I047 BALANCE DEL SECTOR PUBLICO NO FINANCIERO  (COMO % DEL PIB)</v>
          </cell>
        </row>
        <row r="907">
          <cell r="B907" t="str">
            <v>1000I048 BALANCE DEL GOBIERNO CENTRAL  (COMO % DEL PIB)</v>
          </cell>
        </row>
        <row r="908">
          <cell r="B908" t="str">
            <v>1000I049 BALANCE DEL SECTOR DESCENTRALIZADO  (COMO % DEL PIB)</v>
          </cell>
        </row>
        <row r="909">
          <cell r="B909" t="str">
            <v>1000I101 EVENTOS DE DESPLAZAMIENTO MASIVO ATENDIDO POR LA RSS</v>
          </cell>
        </row>
        <row r="910">
          <cell r="B910" t="str">
            <v>1000I102 MUNICIPIOS ATENDIDOS VICTIMA DE LA VIOLENCIA</v>
          </cell>
        </row>
        <row r="911">
          <cell r="B911" t="str">
            <v>1000I103 ORGANIZACIONES COMUNITARIAS CAPACITADAS</v>
          </cell>
        </row>
        <row r="912">
          <cell r="B912" t="str">
            <v>1000I104 EVENTOS DE DESPLAZAMIENTO MASIVO A LOS QUE HA PRESTADO APOYO O HA ENTREGADO RECURSOS LA RED DE SOLIDARIDAD SOCIAL, RSS</v>
          </cell>
        </row>
        <row r="913">
          <cell r="B913" t="str">
            <v>1000I105 PARTICIPACION DE LAS ONGS EN CONTRATACION PARA LA ATENCION HUMANITARIA DE EMERGENCIA</v>
          </cell>
        </row>
        <row r="914">
          <cell r="B914" t="str">
            <v>1000I106 POBLACION SOBRE LOS QUE SE HAN DESARROLLADO LAS DIFERENTES ACCIONES (BENEFICIARIOS DIRECTOS) DEL PROYECTO</v>
          </cell>
        </row>
        <row r="915">
          <cell r="B915" t="str">
            <v>1000I201 CONTROL Y SEGUIMIENTO AL SISTEMA DE GESTION</v>
          </cell>
        </row>
        <row r="916">
          <cell r="B916" t="str">
            <v>1000I202 CONTROL Y SEGUIMIENTO AL SISTEMA DATAWAREHOUSE</v>
          </cell>
        </row>
        <row r="917">
          <cell r="B917" t="str">
            <v>1000I203 INCIDENTES O SINIESTROS OCURRIDOS</v>
          </cell>
        </row>
        <row r="918">
          <cell r="B918" t="str">
            <v>1000I204 SINIESTRALIDAD ACCIDENTES SEDE BOGOTA</v>
          </cell>
        </row>
        <row r="919">
          <cell r="B919" t="str">
            <v>1000I205 CUBRIMIENTO SISTEMA DE COMUNICACIONES</v>
          </cell>
        </row>
        <row r="920">
          <cell r="B920" t="str">
            <v>1000I206 COBERTURA DE POBLACION EN EVENTOS DE DIVULGACION</v>
          </cell>
        </row>
        <row r="921">
          <cell r="B921" t="str">
            <v>1000I207 ATENCION A SOLICITUDES (COBERTURA DE ATENCION)</v>
          </cell>
        </row>
        <row r="922">
          <cell r="B922" t="str">
            <v>1000I208 ESTABLECIMIENTOS EDUCATIVOS REPARADOS EN ZONAS AFECTADAS POR SISMO</v>
          </cell>
        </row>
        <row r="923">
          <cell r="B923" t="str">
            <v>1000I209 ESTABLECIMIENTOS EDUCATIVOS RECONSTRUIDOS EN EL AREA URBANA EN ZONAS AFECTADAS POR SISMO</v>
          </cell>
        </row>
        <row r="924">
          <cell r="B924" t="str">
            <v>1000I210 ESTABLECIMIENTO EDUCATIVOS RECONSTRUIDOS EN EL AREA RURAL EN ZONAS AFECTADAS POR SISMO</v>
          </cell>
        </row>
        <row r="925">
          <cell r="B925" t="str">
            <v>1000I211 ALCALDIAS Y OFICINAS PUBLICAS RECONSTRUIDAS EN ZONAS AFECTADAS POR SISMO</v>
          </cell>
        </row>
        <row r="926">
          <cell r="B926" t="str">
            <v>1000I212 VIAS URBANAS RECONSTRUIDAS EN ZONAS AFECTADAS POR SISMO</v>
          </cell>
        </row>
        <row r="927">
          <cell r="B927" t="str">
            <v>1000I213 ACUEDUCTOS Y ALCANTARILLADOS RECONSTRUIDOS EN ZONAS AFECTADAS POR SISMO</v>
          </cell>
        </row>
        <row r="928">
          <cell r="B928" t="str">
            <v>1000I214 IGLESIAS RECONSTRUIDAS QUE FUERON AFECTADAS POR EL SISMO</v>
          </cell>
        </row>
        <row r="929">
          <cell r="B929" t="str">
            <v>1000I215 CENTROS DE RECREACION CULTURA Y DEPORTE RECONSTRUIDOS  QUE FUERON AFECTADOS POR EL SISMO</v>
          </cell>
        </row>
        <row r="930">
          <cell r="B930" t="str">
            <v>1000I216 PLAZAS DE MERCADO RECONSTRUIDAS QUE FUERON AFECTADAS POR EL SISMO</v>
          </cell>
        </row>
        <row r="931">
          <cell r="B931" t="str">
            <v>1000I217 ESTACIONES DE BOMBEROS Y DEFENSA CIVIL RECONSTRUIDAS QUE FUERON AFECTADAS POR EL SISMO</v>
          </cell>
        </row>
        <row r="932">
          <cell r="B932" t="str">
            <v>1000I218 HOGARES DE ATENCION INFANTIL RECONSTRUIDOS QUE FUERON AFECTADOS POR SISMO</v>
          </cell>
        </row>
        <row r="933">
          <cell r="B933" t="str">
            <v>1000I219 CENTROS COMUNITARIOS RECONSTRUIDOS QUE FUERON AFECTADOS POR EL SISMO</v>
          </cell>
        </row>
        <row r="934">
          <cell r="B934" t="str">
            <v>1000I220 INFRAESTRUCTURA CARCELARIA RECONSTRUIDA QUE FUERON AFECTADAS POR EL SISMO</v>
          </cell>
        </row>
        <row r="935">
          <cell r="B935" t="str">
            <v>1000I221 ANCIANATOS RECONSTRUIDOS QUE FUERON AFECTADOS POR EL SISMO</v>
          </cell>
        </row>
        <row r="936">
          <cell r="B936" t="str">
            <v>1000I222 CASAS DE LA CULTURA RECONSTRUIDAS QUE FUERON AFECTADAS POR EL SISMO</v>
          </cell>
        </row>
        <row r="937">
          <cell r="B937" t="str">
            <v>1000I223 REDES DE TELEFONIA RECONSTRUIDAS QUE FUERON AFECTADAS POR EL SISMO</v>
          </cell>
        </row>
        <row r="938">
          <cell r="B938" t="str">
            <v>1000I224 REDES DE ENERGIA RECONSTRUIDAS QUE FUERON AFECTADAS POR EL SISMO</v>
          </cell>
        </row>
        <row r="939">
          <cell r="B939" t="str">
            <v>1000I225 MATADEROS RECONSTRUIDOS QUE FUERON AFECTADOS POR EL SISMO</v>
          </cell>
        </row>
        <row r="940">
          <cell r="B940" t="str">
            <v>1000I226 VIVIENDAS REPARADAS EN EL SECTOR URBANO</v>
          </cell>
        </row>
        <row r="941">
          <cell r="B941" t="str">
            <v>1000I227 VIVIENDAS RECONSTRUIDAS EN EL SECTOR URBANO</v>
          </cell>
        </row>
        <row r="942">
          <cell r="B942" t="str">
            <v>1000I228 VIVIENDAS  REUBICADAS  EN EL SECTOR URBANO</v>
          </cell>
        </row>
        <row r="943">
          <cell r="B943" t="str">
            <v>1000I229 VIVIENDAS REPARADAS EN EL SECTOR RURAL</v>
          </cell>
        </row>
        <row r="944">
          <cell r="B944" t="str">
            <v>1000I230 VIVIENDAS  RECONSTRUIDAS  EN EL SECTOR RURAL</v>
          </cell>
        </row>
        <row r="945">
          <cell r="B945" t="str">
            <v>1000I231 VIVIENDAS  REUBICADAS EN EL SECTOR RURAL</v>
          </cell>
        </row>
        <row r="946">
          <cell r="B946" t="str">
            <v>1000I232 FAMILIAS BENEFICIARIAS QUE SALIERON DE ALOJAMIENTOS TEMPORALES</v>
          </cell>
        </row>
        <row r="947">
          <cell r="B947" t="str">
            <v>1000I233 PROYECTOS DE ATENCION EN SALUD</v>
          </cell>
        </row>
        <row r="948">
          <cell r="B948" t="str">
            <v>1000I234 PROYECTOS DE ATENCION EN SANEAMIENTO BASICO</v>
          </cell>
        </row>
        <row r="949">
          <cell r="B949" t="str">
            <v>1000I235 PROYECTOS DE ATENCION EN  VIGILANCIA EPIDEMIOLOGICA</v>
          </cell>
        </row>
        <row r="950">
          <cell r="B950" t="str">
            <v>1000I236 PERSONAS AFILIADAS AL REGIMEN SUBSIDIADO DE SALUD</v>
          </cell>
        </row>
        <row r="951">
          <cell r="B951" t="str">
            <v>1000I237 INFRAESTRUCTURA EN SALUD RECONSTRUIDA EN ZONAS AFECTADAS POR SISMO</v>
          </cell>
        </row>
        <row r="952">
          <cell r="B952" t="str">
            <v>1000I238 MUNICIPIOS CON ZONIFICACION DE AMENAZAS NATURALES EN ZONAS AFECTADAS POR SISMO</v>
          </cell>
        </row>
        <row r="953">
          <cell r="B953" t="str">
            <v>1000I239 PLANES DE ORDENAMIENTO MUNICIPAL APROBADOS EN LA ZONA AFECTADA POR EL SISMO</v>
          </cell>
        </row>
        <row r="954">
          <cell r="B954" t="str">
            <v>1000I240 NUMERO DE PLANES DE ORDENAMIENTO DEPARTAMENTAL EN LA ZONA AFECTADA POR EL SISMO</v>
          </cell>
        </row>
        <row r="955">
          <cell r="B955" t="str">
            <v>1000I241 MUNICIPIOS CON DECRETOS APROBADOS QUE INCLUYEN ZONAS DE RIESGO</v>
          </cell>
        </row>
        <row r="956">
          <cell r="B956" t="str">
            <v>1000I242 FAMILIAS ATENDIDAS CON MICRO CREDITO</v>
          </cell>
        </row>
        <row r="957">
          <cell r="B957" t="str">
            <v>1000I243 FAMILIAS ATENDIDAS CON CAPITAL SEMILLA</v>
          </cell>
        </row>
        <row r="958">
          <cell r="B958" t="str">
            <v>1000I244 FAMILIAS CON PREDIOS ASIGNADOS</v>
          </cell>
        </row>
        <row r="959">
          <cell r="B959" t="str">
            <v>1000I245 FAMILIAS DESPLAZADAS BENEFICIADAS CON SUBSIDIOS DE ARRENDAMIENTO</v>
          </cell>
        </row>
        <row r="960">
          <cell r="B960" t="str">
            <v>1000I246 MUJERES CABEZA DE FAMILIA DESPLAZADAS BENEFICIADAS CON LOS PROGRAMAS DE RESTABLECIMIENTO</v>
          </cell>
        </row>
        <row r="961">
          <cell r="B961" t="str">
            <v>1000I247 PERSONAS DESPLAZADAS BENEFICIADAS CON PROYECTOS DE TERRITORIALIDAD COLECTIVA, FORMAS ASOCIATIVAS Y PROCESOS DE ETNOEDUCACION</v>
          </cell>
        </row>
        <row r="962">
          <cell r="B962" t="str">
            <v>1000I248 FAMILIAS DESPLAZADAS BENEFICIADAS CON PROYECTOS PRODUCTIVOS</v>
          </cell>
        </row>
        <row r="963">
          <cell r="B963" t="str">
            <v>1000I249 FAMILIAS BENEFICIADAS CON REPARACION DE VIVIENDAS</v>
          </cell>
        </row>
        <row r="964">
          <cell r="B964" t="str">
            <v>1000I250 FAMILIAS BENEFICIADAS CON SUBSIDIOS NUTRICIONALES ASIGNADOS</v>
          </cell>
        </row>
        <row r="965">
          <cell r="B965" t="str">
            <v>1000I251 FAMILIAS BENEFICIADAS CON SUBSIDIOS EN EDUCACION ASIGNADOS</v>
          </cell>
        </row>
        <row r="966">
          <cell r="B966" t="str">
            <v>1000I252 FAMILIAS DESPLAZADAS BENEFICIADAS CON SUBSIDIOS DE ALOJAMIENTO TEMPORAL ENTREGADOS</v>
          </cell>
        </row>
        <row r="967">
          <cell r="B967" t="str">
            <v>1000I253 FAMILIAS DESPLAZADAS QUE RECIBEN KITS DE ASEO</v>
          </cell>
        </row>
        <row r="968">
          <cell r="B968" t="str">
            <v>1000I254 PERSONAS DESPLAZADAS MENORES DE 18 AÑOS BENEFICIADAS CON ACTIVIDADES CULTURALES Y/O RECREATIVAS CON APOYO PSICOSOCIAL</v>
          </cell>
        </row>
        <row r="969">
          <cell r="B969" t="str">
            <v>1000I255 CUPOS ESCOLARES PARA PERSONAS DESPLAZADAS EN EDAD ESCOLAR</v>
          </cell>
        </row>
        <row r="970">
          <cell r="B970" t="str">
            <v>1000I256 FAMILIAS DESPLAZADAS AFILIADAS AL REGIMEN SUBSIDIADO DE SALUD</v>
          </cell>
        </row>
        <row r="971">
          <cell r="B971" t="str">
            <v>1000I257 UNIDADES DE ATENCION Y ORIENTACION, UAO CONFORMADOS Y FUNCIONANDO</v>
          </cell>
        </row>
        <row r="972">
          <cell r="B972" t="str">
            <v>1000I258 COMITES MUNICIPALES Y DEPARTAMENTALES DE ATENCION A LA POBLACION DESPLAZADA FUNCIONANDO</v>
          </cell>
        </row>
        <row r="973">
          <cell r="B973" t="str">
            <v>1000I259 FAMILIAS DESPLAZADAS REGISTRADAS EN EL SUR</v>
          </cell>
        </row>
        <row r="974">
          <cell r="B974" t="str">
            <v>1000I260 ACUERDOS HUMANITARIOS FIRMADOS CON GRUPOS AL MARGEN DE LEY</v>
          </cell>
        </row>
        <row r="975">
          <cell r="B975" t="str">
            <v>1000I261 POBLACION DESVINCULADA DEL CONFLICTO ARMADO</v>
          </cell>
        </row>
        <row r="976">
          <cell r="B976" t="str">
            <v>1000I262 MUNICIPIOS CON PLANES LOCALES DE PREVENCION DE ACCIDENTES POR MINAS ANTIPERSONALES, MAP.</v>
          </cell>
        </row>
        <row r="977">
          <cell r="B977" t="str">
            <v>1000I263 ATENCION A VICTIMAS DE MINAS ANTIPERSONALES, MAP</v>
          </cell>
        </row>
        <row r="978">
          <cell r="B978" t="str">
            <v>1000I264 CASOS IMPULSADOS EN EL COMITE ESPECIAL DE IMPULSO A CASOS GRAVES DE VIOLACION DE DERECHOS HUMANOS</v>
          </cell>
        </row>
        <row r="979">
          <cell r="B979" t="str">
            <v>1000I265 LEYES APROBADAS Y SANCIONADAS CONTRA LA VIOLACION DE DERECHOS HUMANOS</v>
          </cell>
        </row>
        <row r="980">
          <cell r="B980" t="str">
            <v>1000I266 PROYECTOS LEY CONTRA LA VIOLACION DE DERECHOS HUMANOS CON DEBATE EN EL CONGRESO</v>
          </cell>
        </row>
        <row r="981">
          <cell r="B981" t="str">
            <v>1000I267 DECRETOS EXPEDIDOS</v>
          </cell>
        </row>
        <row r="982">
          <cell r="B982" t="str">
            <v>1000I268 DIRECTIVAS PRESIDENCIALES EXPEDIDAS</v>
          </cell>
        </row>
        <row r="983">
          <cell r="B983" t="str">
            <v>1000I269 INFORMES PRESENTADOS ANTE ORGANISMOS INTERNACIONALES</v>
          </cell>
        </row>
        <row r="984">
          <cell r="B984" t="str">
            <v>1000I270 PUBLICACIONES SOBRE DIFERENTES TEMAS DDHH ELABORADAS Y DISTRIBUIDAS</v>
          </cell>
        </row>
        <row r="985">
          <cell r="B985" t="str">
            <v>1000I271 EJEMPLARES DISTRIBUIDOS SOBRE INVESTIGACIONES</v>
          </cell>
        </row>
        <row r="986">
          <cell r="B986" t="str">
            <v>1000I272 EMISORAS RADIALES COMUNITARIAS CON PROGRAMAS DE DERECHOS HUMANOS DIFUNDIDOS</v>
          </cell>
        </row>
        <row r="987">
          <cell r="B987" t="str">
            <v>1000I273 CANALES REGIONALES CON PROGRAMAS DE DERECHOS HUMANOS</v>
          </cell>
        </row>
        <row r="988">
          <cell r="B988" t="str">
            <v>1000I274 ENCUENTROS REALIZADOS ENTRE SOCIEDAD CIVIL - GOBIERNO Y FFPP</v>
          </cell>
        </row>
        <row r="989">
          <cell r="B989" t="str">
            <v>1000I275 EFECTIVOS DE LA FUERZA PUBLICA, FP CAPACITADOS ESPECIALIZADOS EN DERECHOS HUMANOS, DH</v>
          </cell>
        </row>
        <row r="990">
          <cell r="B990" t="str">
            <v>1000I276 PROYECTO PEDAGOGICO EN MATERIA DE DERECHOS HUMANOS, DH Y DERECHO INTERNACIONAL HUMANITARIO, DIH</v>
          </cell>
        </row>
        <row r="991">
          <cell r="B991" t="str">
            <v>1000I277 OBSERVATORIO DE DERECHOS HUMANOS, DH Y DEL DERECHO INTERNACIONAL HUMANITARIO DIH</v>
          </cell>
        </row>
        <row r="992">
          <cell r="B992" t="str">
            <v>1000I278 DEPARTAMENTOS CON EL COMPONENTE DE DERECHOS HUMANOS, DH EN EL PLAN DE DESARROLLO</v>
          </cell>
        </row>
        <row r="993">
          <cell r="B993" t="str">
            <v>1000I279 MUNICIPIOS CON EL COMPONENTE DE DERECHOS HUMANOS, DH EN EL PLAN DE DESARROLLO</v>
          </cell>
        </row>
        <row r="994">
          <cell r="B994" t="str">
            <v>1000I280 CASOS DE VIOLACIONES DE DERECHOS LABORALES TRAMITADOS</v>
          </cell>
        </row>
        <row r="995">
          <cell r="B995" t="str">
            <v>1000I281 PROMOTORES DE DERECHOS HUMANOS FORMADOS</v>
          </cell>
        </row>
        <row r="996">
          <cell r="B996" t="str">
            <v>1000I282 PUBLICACIONES GUIAS SOBRE DERECHOS HUMANOS</v>
          </cell>
        </row>
        <row r="997">
          <cell r="B997" t="str">
            <v>1000I283 BASES DE DATOS CONCERTADA SOBRE VIOLACIONES AL DERECHO A LA VIDA DE LOS TRABAJADORES Y DIRIGENTES SINDICALES</v>
          </cell>
        </row>
        <row r="998">
          <cell r="B998" t="str">
            <v>1000I284 RECURSOS ASIGNADOS PARA ASISTENCIA HUMANITARIA</v>
          </cell>
        </row>
        <row r="999">
          <cell r="B999" t="str">
            <v>1000I285 RECURSOS ASIGNADOS PARA ALERTAS TEMPRANAS</v>
          </cell>
        </row>
        <row r="1000">
          <cell r="B1000" t="str">
            <v>1000I286 RECURSOS ASIGNADOS PARA COFINANCIACION DE: TIERRAS, RETORNOS, PROYECTOS PRODUCTIVOS.</v>
          </cell>
        </row>
        <row r="1001">
          <cell r="B1001" t="str">
            <v>1000I287 RECURSOS ASIGNADOS PARA APOYO ADQUISICION TIERRAS NIVEL NACIONAL.</v>
          </cell>
        </row>
        <row r="1002">
          <cell r="B1002" t="str">
            <v>1000I288 RECURSOS ASIGNADOS PARA ALIANZAS ESTRATEGICAS A NIVEL NACIONAL.</v>
          </cell>
        </row>
        <row r="1003">
          <cell r="B1003" t="str">
            <v>1000I289 RECURSOS ASIGNADOS PARA EL PROGRAMA "HAZ PAZ".</v>
          </cell>
        </row>
        <row r="1004">
          <cell r="B1004" t="str">
            <v>1000I290 RECURSOS ASIGNADOS PARA EL PROGRAMA "CULTURA PARA LA PAZ".</v>
          </cell>
        </row>
        <row r="1005">
          <cell r="B1005" t="str">
            <v>1000I291 RECURSOS ASIGNADOS PARA EDUCACION RURAL.</v>
          </cell>
        </row>
        <row r="1006">
          <cell r="B1006" t="str">
            <v>1000I292 RECURSOS ASIGNADOS PARA ELIMINACION MINAS ANTIPERSONALES, MAP.</v>
          </cell>
        </row>
        <row r="1007">
          <cell r="B1007" t="str">
            <v>1000I293 RECURSOS ASIGNADOS PARA ATENCION VICTIMAS NIVEL NACIONAL.</v>
          </cell>
        </row>
        <row r="1008">
          <cell r="B1008" t="str">
            <v>1000I294 RECURSOS ASIGNADOS PARA INVESTIGACION DE CASOS EN DERECHO HUMANITARIO, DH Y DERECHO INTERNACIONAL HUMANITARIO, DIH.</v>
          </cell>
        </row>
        <row r="1009">
          <cell r="B1009" t="str">
            <v>1000I295 RECURSOS ASIGNADOS PARA OBSERVATORIO DERECHOS HUMANOS, DH.</v>
          </cell>
        </row>
        <row r="1010">
          <cell r="B1010" t="str">
            <v>1000I296 RECURSOS ASIGNADOS PARA PROMOTORES DE DERECHOS HUMANOS, DH,.</v>
          </cell>
        </row>
        <row r="1011">
          <cell r="B1011" t="str">
            <v>1000I297 RECURSOS ASIGNADOS PARA ACUERDOS HUMANITARIOS NIVEL NACIONAL.</v>
          </cell>
        </row>
        <row r="1012">
          <cell r="B1012" t="str">
            <v>1000I301 PARTICIPACION CIUDADANA EN EVENTOS REALIZADOS</v>
          </cell>
        </row>
        <row r="1013">
          <cell r="B1013" t="str">
            <v>1000I302 CRECIMIENTO DE LAS EXPORTACIONES (PUEDE TOMARSE EN PESOS O EN TONELADAS DE PRODUCTO EXPORTADO)</v>
          </cell>
        </row>
        <row r="1014">
          <cell r="B1014" t="str">
            <v>1000I303 COBERTURA DEL PROGRAMA PLAN CARIBE EN LA REGION CARIBE</v>
          </cell>
        </row>
        <row r="1015">
          <cell r="B1015" t="str">
            <v>1000I304 PROYECTOS MEJORADOS EN CALIDAD DE INFORMACION</v>
          </cell>
        </row>
        <row r="1016">
          <cell r="B1016" t="str">
            <v>1000I305 IMPLEMENTACION HERRAMIENTAS PARA EL DESARROLLO TERRITORIAL</v>
          </cell>
        </row>
        <row r="1017">
          <cell r="B1017" t="str">
            <v>1000I306 PARTICIPACION CIUDADANA EN EVENTOS REALIZADOS</v>
          </cell>
        </row>
        <row r="1018">
          <cell r="B1018" t="str">
            <v>1000I307 PARTICIPACION DE LA INVERSION PRIVADA EN INFRAESTRUCTURA DE MINAS Y ENERGIA</v>
          </cell>
        </row>
        <row r="1019">
          <cell r="B1019" t="str">
            <v>1000I308 DENSIDAD TELEFONICA (POR CADA 100 HABITANTES)</v>
          </cell>
        </row>
        <row r="1020">
          <cell r="B1020" t="str">
            <v>1000I309 CALIDAD DE LOS SERVICIOS DE APOYO</v>
          </cell>
        </row>
        <row r="1021">
          <cell r="B1021" t="str">
            <v>1000I310 DIFUSION DE LAS PUBLICACIONES</v>
          </cell>
        </row>
        <row r="1022">
          <cell r="B1022" t="str">
            <v>1000I311 FUNCIONARIOS BENEFICIADOS</v>
          </cell>
        </row>
        <row r="1023">
          <cell r="B1023" t="str">
            <v>1000I312 FUNCIONARIOS CAPACITADOS</v>
          </cell>
        </row>
        <row r="1024">
          <cell r="B1024" t="str">
            <v>1000I313 DEPURACION (REVISION) CUENTA ANTICIPOS A TERCEROS</v>
          </cell>
        </row>
        <row r="1025">
          <cell r="B1025" t="str">
            <v>1000I314 ASESORIAS BRINDADAS</v>
          </cell>
        </row>
        <row r="1026">
          <cell r="B1026" t="str">
            <v>1000I401 COBERTURA DE INFORMACION DECADACTILAR</v>
          </cell>
        </row>
        <row r="1027">
          <cell r="B1027" t="str">
            <v>1000I402 ANALISIS DE INTELIGENCIA (MONITOREO, PROGRAMACION, SEGUIMIENTO, AYANAMIENTOS, OPERATIVOS DE INTELIGENCIA, ETC) REALIZADOS PARA PREVENIR ACCIONES DE GRUPOS AL MARGEN DE LA LEY</v>
          </cell>
        </row>
        <row r="1028">
          <cell r="B1028" t="str">
            <v>1000I403 TIEMPO DE RESPUESTA EN EL SERVICIO</v>
          </cell>
        </row>
        <row r="1029">
          <cell r="B1029" t="str">
            <v>1000I404 DICTAMENES PERICIALES (ACTIVIDADES REALIZADAS POR UN PERITO, PERITAJE)</v>
          </cell>
        </row>
        <row r="1030">
          <cell r="B1030" t="str">
            <v>1000I405 FUNCIONARIOS BENEFICIADOS CON ADECUACIONES</v>
          </cell>
        </row>
        <row r="1031">
          <cell r="B1031" t="str">
            <v>1000I406 COBERTURA A PERSONAS PROTEGIDAS</v>
          </cell>
        </row>
        <row r="1032">
          <cell r="B1032" t="str">
            <v>1000I407 USUARIOS ATENDIDOS CON SERVICIOS DE SISTEMATIZACION</v>
          </cell>
        </row>
        <row r="1033">
          <cell r="B1033" t="str">
            <v>1000I408 COBERTURA DE FUNCIONARIOS CON EQUIPOS DE COMUNICACION</v>
          </cell>
        </row>
        <row r="1034">
          <cell r="B1034" t="str">
            <v>1000I409 TIEMPO DE RESPUESTA EN EL SERVICIO</v>
          </cell>
        </row>
        <row r="1035">
          <cell r="B1035" t="str">
            <v>1000I501 MEJORAMIENTO DE LAS CONDICIONES DE TRABAJO</v>
          </cell>
        </row>
        <row r="1036">
          <cell r="B1036" t="str">
            <v>1000I501 FINANCIACION GASTOS FUNCIONAMIENTO DE LOS MUNICIPIOS</v>
          </cell>
        </row>
        <row r="1037">
          <cell r="B1037" t="str">
            <v>1000I502 COBERTURA DE SERVICIOS TECNOLOGICOS</v>
          </cell>
        </row>
        <row r="1038">
          <cell r="B1038" t="str">
            <v>1000I502 FINANCIACION GASTOS DE FUNCIONAMIENTO DE LOS DEPARTAMENTOS</v>
          </cell>
        </row>
        <row r="1039">
          <cell r="B1039" t="str">
            <v>1000I503 PARTICIPACION DE LA INVERSION MUNICIPAL EN LA INVERSION TOTAL NACIONAL</v>
          </cell>
        </row>
        <row r="1040">
          <cell r="B1040" t="str">
            <v>1000I504 PARTICIPACION DE LOS INGRESOS TRIBUTARIOS MUNICIPALES EN EL TOTAL DE INGRESOS TRIBUTARIOS NACIONALES</v>
          </cell>
        </row>
        <row r="1041">
          <cell r="B1041" t="str">
            <v>1000I505 INVERSION REAL MUNICIPAL</v>
          </cell>
        </row>
        <row r="1042">
          <cell r="B1042" t="str">
            <v>1000I506 INVERSION REAL DEPARTAMENTAL</v>
          </cell>
        </row>
        <row r="1043">
          <cell r="B1043" t="str">
            <v>1000I507 PARTICIPACION DE LA INVERSION TERRITORIAL MUNICIPAL EN EL GASTO TERRITORIAL MUNICIPAL</v>
          </cell>
        </row>
        <row r="1044">
          <cell r="B1044" t="str">
            <v>1000I508 INGRESOS TRIBUTARIOS REALES MUNICIPALES</v>
          </cell>
        </row>
        <row r="1045">
          <cell r="B1045" t="str">
            <v>1000I509 GASTOS DE FUNCIONAMIENTO REAL DE LOS MUNICIPIOS</v>
          </cell>
        </row>
        <row r="1046">
          <cell r="B1046" t="str">
            <v>1000I510 TRANSFERENCIAS NACIONALES REALES (SITUADO FISCAL Y PARTICIPACIONES MUNICIPALES)</v>
          </cell>
        </row>
        <row r="1047">
          <cell r="B1047" t="str">
            <v>1000I511 TRANSFERENCIAS NACIONALES REALES (SITUADO FISCAL, FOSYGA, FCEE, FONDO NACIONAL DE REGALIAS, PRESUPUESTO NACIONAL Y PARTICIPACIONES MUNICIPALES)</v>
          </cell>
        </row>
        <row r="1048">
          <cell r="B1048" t="str">
            <v>1000I512 TASA DE DEPENDENCIA CON RESPECTO A TRANSFERENCIAS NACIONALES</v>
          </cell>
        </row>
        <row r="1049">
          <cell r="B1049" t="str">
            <v>1000I513 DEFICIT FISCAL MUNICIPAL COMO PORCENTAJE DEL PIB</v>
          </cell>
        </row>
        <row r="1050">
          <cell r="B1050" t="str">
            <v>1000I514 DEFICIT FISCAL DEPARTAMENTAL COMO PORCENTAJE  DEL PIB</v>
          </cell>
        </row>
        <row r="1051">
          <cell r="B1051" t="str">
            <v>1000I515 DEFICIT FISCAL DISTRITAL COMO PORCENTAJE DEL PIB</v>
          </cell>
        </row>
        <row r="1052">
          <cell r="B1052" t="str">
            <v>1000I516 ENDEUDAMIENTO MUNICIPAL COMO PORCENTAJE DEL PIB</v>
          </cell>
        </row>
        <row r="1053">
          <cell r="B1053" t="str">
            <v>1000I517 ENDEUDAMIENTO DEPARTAMENTAL COMO PORCENTAJE DEL PIB (SOLO SALDO DE LA DEUDA COMERCIAL CON LA BANCA INTERNA)</v>
          </cell>
        </row>
        <row r="1054">
          <cell r="B1054" t="str">
            <v>1000I518 ENDEUDAMIENTO DISTRITAL COMO PORCENTAJE DEL PIB</v>
          </cell>
        </row>
        <row r="1055">
          <cell r="B1055" t="str">
            <v>1000I519 CUMPLIMIENTO DE LA ASIGNACION SECTORIAL ESTABLECIDA EN LA LEY PARA LA ASIGNACION DE  LAS TRANSFERENCIAS. SECTOR EDUCACION</v>
          </cell>
        </row>
        <row r="1056">
          <cell r="B1056" t="str">
            <v>1000I520 CUMPLIMIENTO DE LA ASIGNACION SECTORIAL ESTABLECIDA EN LA LEY PARA LA ASIGNACION DE  LAS TRANSFERENCIAS SECTOR SALUD</v>
          </cell>
        </row>
        <row r="1057">
          <cell r="B1057" t="str">
            <v>1000I521 CUMPLIMIENTO DE LA ASIGNACION SECTORIAL ESTABLECIDA EN LA LEY PARA LA ASIGNACION DE  LAS TRANSFERENCIAS SECTOR SERVICIOS BASICOS</v>
          </cell>
        </row>
        <row r="1058">
          <cell r="B1058" t="str">
            <v>1000I522 INGRESOS TRIBUTARIOS MUNICIPALES PER CAPITA MUNICIPALES</v>
          </cell>
        </row>
        <row r="1059">
          <cell r="B1059" t="str">
            <v>1000I523 PAGO DE INTERESES MUNICIPALES</v>
          </cell>
        </row>
        <row r="1060">
          <cell r="B1060" t="str">
            <v>1000I524 PAGO DE INTERESES DEPARTAMENTALES</v>
          </cell>
        </row>
        <row r="1061">
          <cell r="B1061" t="str">
            <v>1000I525 SERVICIO DE LA DEUDA MUNICIPAL</v>
          </cell>
        </row>
        <row r="1062">
          <cell r="B1062" t="str">
            <v>1000I526 SERVICIO DE LA DEUDA DEPARTAMENTAL</v>
          </cell>
        </row>
        <row r="1063">
          <cell r="B1063" t="str">
            <v>1000I527 EQUIDAD EN LA DISTRIBUCION DE LAS TRANSFERENCIAS INTERGUBERNAMENTALES HACIA ENTIDADES TERRITORIALES</v>
          </cell>
        </row>
        <row r="1064">
          <cell r="B1064" t="str">
            <v>1000I528 TRANSFERENCIAS POR POBRE (INCLUYE REAFOROS EN LA VIGENCIA QUE SE GIRARON)</v>
          </cell>
        </row>
        <row r="1065">
          <cell r="B1065" t="str">
            <v>1000I529 METODOLOGIA PERMANENTE DE EVALUACION DESARROLLADA</v>
          </cell>
        </row>
        <row r="1066">
          <cell r="B1066" t="str">
            <v>1000I530 METODOLOGIAS PARA LA EVALUACION Y SEGUIMIENTO DESARROLLADAS</v>
          </cell>
        </row>
        <row r="1067">
          <cell r="B1067" t="str">
            <v>1000I531 INFORMES DE EVALUACION DE LA GESTION DE LAS ENTIDADES TERRITORIALES PUBLICADOS</v>
          </cell>
        </row>
        <row r="1068">
          <cell r="B1068" t="str">
            <v>1000I532 INSTRUMENTOS PARA LA CONSTITUCION DE LA AREAS DE DESARROLLO TERRITORIAL Y OTROS ARTICULOS CONSTITUCIONALES SOBRE ORDENAMIENTO APROBADOS</v>
          </cell>
        </row>
        <row r="1069">
          <cell r="B1069" t="str">
            <v>1000I533 ENTIDADES DEL ORDEN NACIONAL QUE HAN IMPLEMENTADO COMO MINIMO UNA DE LAS HERRAMIENTAS CONTRA LA CORRUPCION</v>
          </cell>
        </row>
        <row r="1070">
          <cell r="B1070" t="str">
            <v>1000I534 ENTIDADES QUE HAN MEJORADO AL MENOS UN PROCESO Y PUBLICAN SUS RESULTADOS</v>
          </cell>
        </row>
        <row r="1071">
          <cell r="B1071" t="str">
            <v>1000I535 ENTIDADES DEL ORDEN TERRITORIAL QUE HAN IMPLEMENTADO COMO MINIMO UNA DE LAS HERRAMIENTAS CONTRA LA CORRUPCION</v>
          </cell>
        </row>
        <row r="1072">
          <cell r="B1072" t="str">
            <v>1000I536 ENTIDADES DEL ORDEN TERRITORIAL QUE HAN MEJORADO AL MENOS UN PROCESO Y PUBLICAN SUS RESULTADOS</v>
          </cell>
        </row>
        <row r="1073">
          <cell r="B1073" t="str">
            <v>1000I537 MUNICIPIOS QUE SE HAN CERTIFICADO EN LA NORMA DE EFICIENCIA Y TRANSPARENCIA</v>
          </cell>
        </row>
        <row r="1074">
          <cell r="B1074" t="str">
            <v>1000I538 GOBERNACIONES QUE SE HAN CERTIFICADO EN LA NORMA DE EFICIENCIA Y TRANSPARENCIA</v>
          </cell>
        </row>
        <row r="1075">
          <cell r="B1075" t="str">
            <v>1000I539 NIÑOS Y JOVENES PARTICIPES EN EL TALLER DE MALOKA EN EL TEMA DE CONTROL SOCIAL</v>
          </cell>
        </row>
        <row r="1076">
          <cell r="B1076" t="str">
            <v>1000I540 VISITAS A MUNICIPIOS POR LAS PATRULLAS VOLADORAS PARA LA VIGILANCIA DEL SECTOR SALUD</v>
          </cell>
        </row>
        <row r="1077">
          <cell r="B1077" t="str">
            <v>1000I541 EXPEDIENTES DE PENSIONES REPORTADOS A ENTIDADES DE CONTROL EN CASOS CON ANALISIS DE IRREGULARIDADES</v>
          </cell>
        </row>
        <row r="1078">
          <cell r="B1078" t="str">
            <v>1000I542 DENUNCIAS ANALIZADAS Y SUSTANCIADAS PARA SER TRASLADADAS A LOS ORGANISMOS COMPETENTES</v>
          </cell>
        </row>
        <row r="1079">
          <cell r="B1079" t="str">
            <v>1000I543 MEDIDAS DE ASEGURAMIENTO PROFERIDAS POR DENUNCIAS JUDICIALIZADAS</v>
          </cell>
        </row>
        <row r="1080">
          <cell r="B1080" t="str">
            <v>1000I544 SANCIONES FISCALES Y DISCIPLINARIAS PROFERIDAS</v>
          </cell>
        </row>
        <row r="1081">
          <cell r="B1081" t="str">
            <v>1000I545 INVESTIGACIONES ABIERTAS POR LA FISCALIA</v>
          </cell>
        </row>
        <row r="1082">
          <cell r="B1082" t="str">
            <v>1000I546 MEDIDAS DE ASEGURAMIENTO PROFERIDAS POR LA FISCALIA GENERAL</v>
          </cell>
        </row>
        <row r="1083">
          <cell r="B1083" t="str">
            <v>11000000 SECTOR AGROPECUARIO</v>
          </cell>
        </row>
        <row r="1084">
          <cell r="B1084" t="str">
            <v>1100I001 INGRESOS DE LOS CAMPESINOS CON LA APLICACION DE UN PROGRAMA ESPECIFICO (PROAGRO)</v>
          </cell>
        </row>
        <row r="1085">
          <cell r="B1085" t="str">
            <v>1100I002 PRODUCTIVIDAD AGRICOLA EN UN PRODUCTO ESPECIFICO</v>
          </cell>
        </row>
        <row r="1086">
          <cell r="B1086" t="str">
            <v>1100I003 FAMILIAS QUE SE BENEFICIAN CON SISTEMA DE RIEGO</v>
          </cell>
        </row>
        <row r="1087">
          <cell r="B1087" t="str">
            <v>1100I004 EXPORTACIONES AGRICOLAS REGIONALES POR PRODUCTO</v>
          </cell>
        </row>
        <row r="1088">
          <cell r="B1088" t="str">
            <v>1100I005 COSECHAS PERDIDAS</v>
          </cell>
        </row>
        <row r="1089">
          <cell r="B1089" t="str">
            <v>1100I006 COSTOS DE PRODUCCION PROMEDIO POR HECTAREA TECNIFICADA</v>
          </cell>
        </row>
        <row r="1090">
          <cell r="B1090" t="str">
            <v>1100I007 PLANTACIONES ATACADAS POR PLAGAS AGRICOLAS TRADICIONALES</v>
          </cell>
        </row>
        <row r="1091">
          <cell r="B1091" t="str">
            <v>1100I008 INVESTIGACION EN DESARROLLO DE PRODUCTOS AGROECOLOGICOS</v>
          </cell>
        </row>
        <row r="1092">
          <cell r="B1092" t="str">
            <v>1100I009 EXPORTACIONES DE PRODUCTOS AGROECOLOGICOS</v>
          </cell>
        </row>
        <row r="1093">
          <cell r="B1093" t="str">
            <v>1100I010 COBERTURA DE AREA DESTINADA PARA COMUNIDADES INDIGENAS</v>
          </cell>
        </row>
        <row r="1094">
          <cell r="B1094" t="str">
            <v>1100I011 COBERTURA DE AREA TITULADA Y LEGALIZADA A COLONOS</v>
          </cell>
        </row>
        <row r="1095">
          <cell r="B1095" t="str">
            <v>1100I012 COBERTURA DE COLONOS BENEFICIADOS CON LA TITULACION DE TIERRAS</v>
          </cell>
        </row>
        <row r="1096">
          <cell r="B1096" t="str">
            <v>1100I013 COBERTURA POBLACIONAL INDIGENA BENEFICIADA CON LA TITULACION DE TIERRAS</v>
          </cell>
        </row>
        <row r="1097">
          <cell r="B1097" t="str">
            <v>1100I014 TITULACION COLECTIVA EN EL RECONOCIMIENTO LEGAL DE LOS TERRITORIOS BALDIOS EN COMUNIDADES AFRO COLOMBIANA</v>
          </cell>
        </row>
        <row r="1098">
          <cell r="B1098" t="str">
            <v>1100I015 ENTES TERRITORIALES Y ORGANIZACIONES BENEFICIABAS</v>
          </cell>
        </row>
        <row r="1099">
          <cell r="B1099" t="str">
            <v>1100I016 EXPORTACIONES PESQUERAS</v>
          </cell>
        </row>
        <row r="1100">
          <cell r="B1100" t="str">
            <v>1100I017 FAMILIAS BENEFICIADAS</v>
          </cell>
        </row>
        <row r="1101">
          <cell r="B1101" t="str">
            <v>1100I018 FAMILIAS BENEFICIADAS CON LA CONSTRUCCION DISTRITOS PEQUEÑA IRRIGACION</v>
          </cell>
        </row>
        <row r="1102">
          <cell r="B1102" t="str">
            <v>1100I019 FAMILIAS BENEFICIADAS CON CAPACITACION</v>
          </cell>
        </row>
        <row r="1103">
          <cell r="B1103" t="str">
            <v>1100I020 FAMILIAS BENEFICIADAS CON REHABILITACION Y/O COMPLEMENTACION DE OBRAS DE ADECUACION DE TIERRAS</v>
          </cell>
        </row>
        <row r="1104">
          <cell r="B1104" t="str">
            <v>1100I021 AREA BENEFICIADA CON CONSTRUCCION DISTRITOS PEQUEÑA IRRIGACION</v>
          </cell>
        </row>
        <row r="1105">
          <cell r="B1105" t="str">
            <v>1100I022 AREA BENEFICIADA CON LA REHABILITACION Y/O COMPLEMENTACION</v>
          </cell>
        </row>
        <row r="1106">
          <cell r="B1106" t="str">
            <v>1100I023 AREA CON  FACTIBILIDAD</v>
          </cell>
        </row>
        <row r="1107">
          <cell r="B1107" t="str">
            <v>1100I024 AREA CON DISEÑOS DETALLADOS</v>
          </cell>
        </row>
        <row r="1108">
          <cell r="B1108" t="str">
            <v>1100I025 HECTAREAS CON ESTUDIOS Y DISEÑOS</v>
          </cell>
        </row>
        <row r="1109">
          <cell r="B1109" t="str">
            <v>1100I026 AREA REFORESTADA</v>
          </cell>
        </row>
        <row r="1110">
          <cell r="B1110" t="str">
            <v>1100I027 INGRESOS DE MICROEMPRESARIOS</v>
          </cell>
        </row>
        <row r="1111">
          <cell r="B1111" t="str">
            <v>1100I028 INGRESOS DE PRODUCTORES VINCULADOS EN LAS ALIANZAS</v>
          </cell>
        </row>
        <row r="1112">
          <cell r="B1112" t="str">
            <v>1100I029 INGRESOS DE PRODUCCION AGROPECUARIA</v>
          </cell>
        </row>
        <row r="1113">
          <cell r="B1113" t="str">
            <v>1100I030 TONELADAS DE PRODUCTOS CON INCENTIVOS A LA COMERCIALIZACION</v>
          </cell>
        </row>
        <row r="1114">
          <cell r="B1114" t="str">
            <v>1100I031 VIVIENDAS CONSTRUIDAS</v>
          </cell>
        </row>
        <row r="1115">
          <cell r="B1115" t="str">
            <v>1100I032 PRODUCCION DE PRODUCTOS ESTABLECIDOS EN CADENAS PRODUCTIVAS</v>
          </cell>
        </row>
        <row r="1116">
          <cell r="B1116" t="str">
            <v>1100I033 PRODUCCION DE PRODUCTOS DE CADENAS A PARTIR DE INNOVACIONES TECNOLOGICAS</v>
          </cell>
        </row>
        <row r="1117">
          <cell r="B1117" t="str">
            <v>1100I034 OCUPACION DE COLONOS EN TERRITORIOS INDIGENAS</v>
          </cell>
        </row>
        <row r="1118">
          <cell r="B1118" t="str">
            <v>1100I035 CREDITOS NUEVOS OTORGADOS A CAMPESINOS</v>
          </cell>
        </row>
        <row r="1119">
          <cell r="B1119" t="str">
            <v>1100I036 ECORREGIONES CON PROGRAMAS DE DESARROLLO SOSTENIBLE</v>
          </cell>
        </row>
        <row r="1120">
          <cell r="B1120" t="str">
            <v>1100I037 FAMILIAS BENEFICIADAS CON LA RECUPERACION DEL RECURSO PESQUERO</v>
          </cell>
        </row>
        <row r="1121">
          <cell r="B1121" t="str">
            <v>1100I038 PROYECTOS DE PRODUCCION LIMPIA.</v>
          </cell>
        </row>
        <row r="1122">
          <cell r="B1122" t="str">
            <v>1100I039 PERDIDAS  EN LA PRODUCCION AGROPECUARIA</v>
          </cell>
        </row>
        <row r="1123">
          <cell r="B1123" t="str">
            <v>1100I040 PLANES DE ORDENAMIENTO TERRITORIAL, POTS,  QUE BENEFICIA A COMUNIDADES NEGRAS</v>
          </cell>
        </row>
        <row r="1124">
          <cell r="B1124" t="str">
            <v>1100I041 USO DE INFORMACION ENTREGADA</v>
          </cell>
        </row>
        <row r="1125">
          <cell r="B1125" t="str">
            <v>1100I042 PREDIOS REACTIVADOS ADQUIRIDOS A PARTIR DE LA LEY 160/94</v>
          </cell>
        </row>
        <row r="1126">
          <cell r="B1126" t="str">
            <v>1100I043 CONFLICTOS ASOCIADOS CON LA TITULACION COLECTIVA DE TIERRAS A COMUNIDADES NEGRAS</v>
          </cell>
        </row>
        <row r="1127">
          <cell r="B1127" t="str">
            <v>1100I044 SATISFACCION DEMANDA DE TIERRAS</v>
          </cell>
        </row>
        <row r="1128">
          <cell r="B1128" t="str">
            <v>1100I045 TITULACION COLECTIVA DE TIERRAS A COMUNIDADES NEGRAS COMO ESTRATEGIA DE  CONSERVACION DEL MEDIO AMBIENTE</v>
          </cell>
        </row>
        <row r="1129">
          <cell r="B1129" t="str">
            <v>1100I046 EXPORTACIONES AGROPECUARIAS NO RECHAZADAS EN PAISES COMPRADORES POR ESTADO SANITARIO INDESEABLE</v>
          </cell>
        </row>
        <row r="1130">
          <cell r="B1130" t="str">
            <v>1100I047 VALOR DE LA PARTICIPACION DEL INCENTIVO PARA LA CAPITALIZACION RURAL, ICR PAGADO SOBRE TOTAL DEL VALOR DE CREDITOS ORDINARIO PARA INVERSION OTORGADOS</v>
          </cell>
        </row>
        <row r="1131">
          <cell r="B1131" t="str">
            <v>1100I048 INCENTIVO PARA LA CAPITALIZACION RURAL, ICR PAGADO SOBRE TOTAL DEL CREDITO ORDINARIO PARA INVERSION EN EL TOTAL DE PROYECTOS</v>
          </cell>
        </row>
        <row r="1132">
          <cell r="B1132" t="str">
            <v>1100I049 NRO DE HECTAREAS CULTIVADAS CON PRODUCTOS INCLUIDOS EN CADENAS PRODUCTIVAS</v>
          </cell>
        </row>
        <row r="1133">
          <cell r="B1133" t="str">
            <v>1100I051 NRO DE NUEVAS EMPRESAS PESQUERAS</v>
          </cell>
        </row>
        <row r="1134">
          <cell r="B1134" t="str">
            <v>1100I053 PRODUCTO INTERNO BRUTO</v>
          </cell>
        </row>
        <row r="1135">
          <cell r="B1135" t="str">
            <v>1100I054 PRODUCCION DE LOS CULTIVOS PERMANENTES Y/O TRANSITORIOS</v>
          </cell>
        </row>
        <row r="1136">
          <cell r="B1136" t="str">
            <v>1100I055 PRODUCCION CULTIVOS PROYECTO</v>
          </cell>
        </row>
        <row r="1137">
          <cell r="B1137" t="str">
            <v>1100I056 INVERSION REQUERIDA PARA MEJORAR LA PRODUCCION</v>
          </cell>
        </row>
        <row r="1138">
          <cell r="B1138" t="str">
            <v>1100I057 INGRESO NACIONAL NETO A COSTO DE LOS FACTORES</v>
          </cell>
        </row>
        <row r="1139">
          <cell r="B1139" t="str">
            <v>1100I058 INGRESO DE LA POBLACION AREA DE ESTUDIO</v>
          </cell>
        </row>
        <row r="1140">
          <cell r="B1140" t="str">
            <v>1100I059 PARTICIPACION INGRESO POBLACION PROYECTO</v>
          </cell>
        </row>
        <row r="1141">
          <cell r="B1141" t="str">
            <v>1100I060 TASA DE DESEMPLEO EN EL SECTOR AGROPECUARIO</v>
          </cell>
        </row>
        <row r="1142">
          <cell r="B1142" t="str">
            <v>1100I061 INVERSION REQUERIDA PARA LA GENERACION DE EMPLEO EN EL SECTOR AGROPECUARIO</v>
          </cell>
        </row>
        <row r="1143">
          <cell r="B1143" t="str">
            <v>1100I062 BALANZA COMERCIAL</v>
          </cell>
        </row>
        <row r="1144">
          <cell r="B1144" t="str">
            <v>1100I063 VARIACION DE LAS EXPORTACIONES DEL PRODUCTO GENERADO POR EL PROYECTO</v>
          </cell>
        </row>
        <row r="1145">
          <cell r="B1145" t="str">
            <v>1100I064 PARTICIPACION DEL PRODUCTO EN LAS EXPORTACIONES DEL SECTOR</v>
          </cell>
        </row>
        <row r="1146">
          <cell r="B1146" t="str">
            <v>1100I065 COBERTURA</v>
          </cell>
        </row>
        <row r="1147">
          <cell r="B1147" t="str">
            <v>1100I067 INVERSION REQUERIDA PARA AMPLIAR LA COBERTURA DE ATENCION</v>
          </cell>
        </row>
        <row r="1148">
          <cell r="B1148" t="str">
            <v>1100I068 VARIACION EN EL NRO DE ACCIONES EN LA ZONA DEL PROYECTO</v>
          </cell>
        </row>
        <row r="1149">
          <cell r="B1149" t="str">
            <v>1100I069 PARTICIPACION POR TIPO Y AREA DE CONFLICTO</v>
          </cell>
        </row>
        <row r="1150">
          <cell r="B1150" t="str">
            <v>1100I070 INVERSION EN LA SOLUCION DE CONFLICTOS</v>
          </cell>
        </row>
        <row r="1151">
          <cell r="B1151" t="str">
            <v>1100I071 TASA DE DESEMPLEO EN EL AREA DE EJECUCION DEL PROYECTO</v>
          </cell>
        </row>
        <row r="1152">
          <cell r="B1152" t="str">
            <v>1100I072 PARTICIPACION DEL EMPLEO GENERADO EN EL AREA DE EJECUCION DEL PROYECTO</v>
          </cell>
        </row>
        <row r="1153">
          <cell r="B1153" t="str">
            <v>1100I073 INVERSION EN LA GENERACION DE EMPLEO</v>
          </cell>
        </row>
        <row r="1154">
          <cell r="B1154" t="str">
            <v>1100I074 HECTAREAS CULTIVADAS CON PRODUCTOS INCLUIDOS EN CADENAS PRODUCTIVAS (PROAGRO)</v>
          </cell>
        </row>
        <row r="1155">
          <cell r="B1155" t="str">
            <v>1100I075 TONELADAS PRODUCIDAS PARA CONSUMO INTERNO  INCLUIDOS EN CADENAS PRODUCTIVAS (PROAGRO)</v>
          </cell>
        </row>
        <row r="1156">
          <cell r="B1156" t="str">
            <v>1100I076 TONELADAS EXPORTADAS DE PRODUCTOS INCLUIDOS EN CADENAS PRODUCTIVAS (PROAGRO)</v>
          </cell>
        </row>
        <row r="1157">
          <cell r="B1157" t="str">
            <v>1100I077 FAMILIAS CAMPESINAS BENEFICIADAS CON LA ADQUISICION DE TIERRAS</v>
          </cell>
        </row>
        <row r="1158">
          <cell r="B1158" t="str">
            <v>1100I078 HECTAREAS ENTREGADAS A CAMPESINOS</v>
          </cell>
        </row>
        <row r="1159">
          <cell r="B1159" t="str">
            <v>1100I079 FAMILIAS INDIGENAS BENEFICIADAS CON LA CONSTITUCION Y AMPLIACION DE RESGUARDOS</v>
          </cell>
        </row>
        <row r="1160">
          <cell r="B1160" t="str">
            <v>1100I080 HECTAREAS LEGALIZADAS A LAS COMUNIDADES INDIGENAS</v>
          </cell>
        </row>
        <row r="1161">
          <cell r="B1161" t="str">
            <v>1100I081 FAMILIAS DE COLONOS BENEFICIADAS CON LA LEGALIZACION DE BALDIOS</v>
          </cell>
        </row>
        <row r="1162">
          <cell r="B1162" t="str">
            <v>1100I082 HECTAREAS BALDIAS LEGALIZADAS A COLONOS</v>
          </cell>
        </row>
        <row r="1163">
          <cell r="B1163" t="str">
            <v>1100I083 FAMILIAS DE COMUNIDADES NEGRAS BENEFICIADAS CON LA TITILACION COLECTIVA</v>
          </cell>
        </row>
        <row r="1164">
          <cell r="B1164" t="str">
            <v>1100I084 HECTAREAS LEGALIZADAS COMUNIDADES NEGRAS</v>
          </cell>
        </row>
        <row r="1165">
          <cell r="B1165" t="str">
            <v>1100I085 ZONAS DE RESERVA CAMPESINA CONSTITUIDAS LEGALMENTE</v>
          </cell>
        </row>
        <row r="1166">
          <cell r="B1166" t="str">
            <v>1100I086 EMPLEOS DIRECTOS GENERADOS CON PROGRAMAS DE  REFORMA AGRARIA</v>
          </cell>
        </row>
        <row r="1167">
          <cell r="B1167" t="str">
            <v>1100I087 EMPLEOS GENERADOS CON PRODUCTOS INCLUIDOS EN CADENAS PRODUCTIVAS (PROAGRO)</v>
          </cell>
        </row>
        <row r="1168">
          <cell r="B1168" t="str">
            <v>1100I088 FAMILIAS BENEFICIADAS CON PROYECTOS DE CONSTRUCCION EN INFRAESTRUCTURA</v>
          </cell>
        </row>
        <row r="1169">
          <cell r="B1169" t="str">
            <v>1100I089 FAMILIAS BENEFICIADAS CON PROYECTOS DE MEJORAMIENTO DE INFRAESTRUCTURA</v>
          </cell>
        </row>
        <row r="1170">
          <cell r="B1170" t="str">
            <v>1100I090 FAMILIAS BENEFICIADAS CON SUBSIDIOS DE VIVIENDA SOCIAL RURAL</v>
          </cell>
        </row>
        <row r="1171">
          <cell r="B1171" t="str">
            <v>1100I091 VACUNACION CONTRA LA FIEBRE AFTOSA EN BOVINOS A NIVEL NACIONAL</v>
          </cell>
        </row>
        <row r="1172">
          <cell r="B1172" t="str">
            <v>1100I092 FOCOS DE AFTOSA EN EL PAIS (EXCLUYENDO COSTA  ATLANTICA, ANTIOQUIA Y ZONA NORTE DEL CHOCO)</v>
          </cell>
        </row>
        <row r="1173">
          <cell r="B1173" t="str">
            <v>1100I093 INSUMOS PECUARIOS QUE NO CUMPLEN CON LA CALIDAD OFRECIDA POR LOS PRODUCTORES DEL MUESTREO REALIZADO</v>
          </cell>
        </row>
        <row r="1174">
          <cell r="B1174" t="str">
            <v>1100I094 INSUMOS AGRICOLAS QUE NO CUMPLEN CON LA CALIDAD OFRECIDA POR PRODUCTORES CON RESPECTO A MUESTRAS ANALIZADAS</v>
          </cell>
        </row>
        <row r="1175">
          <cell r="B1175" t="str">
            <v>1100I095 PLANES DE ORDENAMIENTO Y MANEJO DE RECURSOS PESQUEROS FORMULADOS</v>
          </cell>
        </row>
        <row r="1176">
          <cell r="B1176" t="str">
            <v>1100I096 HECTAREAS REFORESTADAS CON CERTIFICADO DE INCENTIVO FORESTAL -CIF</v>
          </cell>
        </row>
        <row r="1177">
          <cell r="B1177" t="str">
            <v>1100I097 PARTICIPACION DE LOS PEQUEÑOS PRODUCTORES EN EL VALOR TOTAL DE LOS CREDITOS</v>
          </cell>
        </row>
        <row r="1178">
          <cell r="B1178" t="str">
            <v>1100I098 INDICE DE SINIESTRALIDAD DE CARTERA</v>
          </cell>
        </row>
        <row r="1179">
          <cell r="B1179" t="str">
            <v>1100I099 RECURSOS DESEMBOLSADOS A TRAVES DE CREDITOS ENTREGADOS POR LOS PROGRAMAS DE "INCENTIVO AL ALMACENAMIENTO" Y "COMPENSACION DEL PRECIO".</v>
          </cell>
        </row>
        <row r="1180">
          <cell r="B1180" t="str">
            <v>1100I100 TONELADAS DE ALGODON TRANSADAS CON LOS PROGRAMAS DE "INCENTIVO AL ALMACENAMIENTO" Y "COMPENSACIONES AL PRECIO"</v>
          </cell>
        </row>
        <row r="1181">
          <cell r="B1181" t="str">
            <v>1100I101 HECTAREAS ADECUADAS QUE SE INCORPORAN A LA PRODUCCION EN PEQUEÑA IRRIGACION</v>
          </cell>
        </row>
        <row r="1182">
          <cell r="B1182" t="str">
            <v>1100I102 PROYECTOS REHABILITADOS Y/O COMPLEMENTADOS PEQUEÑA IRRIGACION</v>
          </cell>
        </row>
        <row r="1183">
          <cell r="B1183" t="str">
            <v>1100I103 DISTRITOS DE MEDIANA Y GRAN IRRIGACION ENTREGADOS A LAS ASOCIACIONES DE USUARIOS</v>
          </cell>
        </row>
        <row r="1184">
          <cell r="B1184" t="str">
            <v>1100I104 FAMILIAS BENEFICIADAS CON LA REHABILITACION Y/O COMPLEMENTACION DE OBRAS EN PROYECTOS DE PEQUEÑA IRRIGACION</v>
          </cell>
        </row>
        <row r="1185">
          <cell r="B1185" t="str">
            <v>12000000 SECTOR SANEAMIENTO BASICO</v>
          </cell>
        </row>
        <row r="1186">
          <cell r="B1186" t="str">
            <v>1200I001 CONSUMO DUCHA</v>
          </cell>
        </row>
        <row r="1187">
          <cell r="B1187" t="str">
            <v>1200I002 CONSUMO POR VIVIENDA</v>
          </cell>
        </row>
        <row r="1188">
          <cell r="B1188" t="str">
            <v>1200I003 CONSUMO LAVAMANOS</v>
          </cell>
        </row>
        <row r="1189">
          <cell r="B1189" t="str">
            <v>1200I004 CONSUMO SANITARIO</v>
          </cell>
        </row>
        <row r="1190">
          <cell r="B1190" t="str">
            <v>1200I005 CONSUMO LAVAPLATOS</v>
          </cell>
        </row>
        <row r="1191">
          <cell r="B1191" t="str">
            <v>1200I006 CONSUMO LAVARROPAS</v>
          </cell>
        </row>
        <row r="1192">
          <cell r="B1192" t="str">
            <v>1200I007 CONSUMO ASEO DE LA VIVIENDA</v>
          </cell>
        </row>
        <row r="1193">
          <cell r="B1193" t="str">
            <v>1200I008 CONSUMO RIEGO PLANTAS (O JARDIN)</v>
          </cell>
        </row>
        <row r="1194">
          <cell r="B1194" t="str">
            <v>1200I009 CONSUMO RIEGO JARDIN.</v>
          </cell>
        </row>
        <row r="1195">
          <cell r="B1195" t="str">
            <v>1200I010 CONSUMO PROPIO.</v>
          </cell>
        </row>
        <row r="1196">
          <cell r="B1196" t="str">
            <v>1200I011 POBLACION BENEFICIADA CON LOS SERVICIOS DE ACUEDUCTO Y ALCANTARILLADO EN EL AREA URBANA</v>
          </cell>
        </row>
        <row r="1197">
          <cell r="B1197" t="str">
            <v>1200I012 POBLACION BENEFICIADA CON LOS SERVICIOS DE RECOLECCION Y DISPOSICION DE BASURAS EN EL AREA URBANA</v>
          </cell>
        </row>
        <row r="1198">
          <cell r="B1198" t="str">
            <v>1200I013 COSTO BENEFICIARIO CONEXION SERVICIO ACUEDUCTO Y ALCANTARILLADO.</v>
          </cell>
        </row>
        <row r="1199">
          <cell r="B1199" t="str">
            <v>1200I014 COSTO BENEFICIARIO CONEXION SERVICIO DE RECOLECCION DE BASURAS.</v>
          </cell>
        </row>
        <row r="1200">
          <cell r="B1200" t="str">
            <v>1200I015 COBERTURA DE ATENCION POR PROGRAMA - PROYECTOS PLAN CARIBE</v>
          </cell>
        </row>
        <row r="1201">
          <cell r="B1201" t="str">
            <v>1200I016 PLANTAS DE TRATAMIENTO CONSTRUIDAS Y EN SERVICIO</v>
          </cell>
        </row>
        <row r="1202">
          <cell r="B1202" t="str">
            <v>1200I017 PLANTAS RECICLADORAS DE BASURA CONSTRUIDAS Y EN SERVICIO</v>
          </cell>
        </row>
        <row r="1203">
          <cell r="B1203" t="str">
            <v>1200I018 POBLACION BENEFICIADA CON LOS SERVICIOS DE RECOLECCION Y DISPOSICION DE BASURAS EN EL AREA RURAL</v>
          </cell>
        </row>
        <row r="1204">
          <cell r="B1204" t="str">
            <v>1200I019 COSTO BENEFICIARIO CONEXION SERVICIO ACUEDUCTO Y ALCANTARILLADO EN EL AREA RURAL.</v>
          </cell>
        </row>
        <row r="1205">
          <cell r="B1205" t="str">
            <v>1200I020 COSTO BENEFICIARIO CONEXION SERVICIO DE RECOLECCION DE BASURAS EN EL AREA RURAL</v>
          </cell>
        </row>
        <row r="1206">
          <cell r="B1206" t="str">
            <v>1200I021 POBLACION BENEFICIADA CON LOS SERVICIOS DE ACUEDUCTO Y ALCANTARILLADO EN EL AREA RURAL</v>
          </cell>
        </row>
        <row r="1207">
          <cell r="B1207" t="str">
            <v>1200I022 COBERTURA EN SERVICIO DE ACUEDUCTO GRANDES CIUDADES</v>
          </cell>
        </row>
        <row r="1208">
          <cell r="B1208" t="str">
            <v>1200I023 COBERTURA EN SERVICIO DE ACUEDUCTO EN CAPITALES Y MUNICIPIOS MAYORES A 100.000 HABITANTES</v>
          </cell>
        </row>
        <row r="1209">
          <cell r="B1209" t="str">
            <v>1200I024 COBERTURA EN SERVICIO DE ACUEDUCTO EN MUNICIPIOS ENTRE 30.000 Y 100.000 HABITANTES</v>
          </cell>
        </row>
        <row r="1210">
          <cell r="B1210" t="str">
            <v>1200I025 COBERTURA EN SERVICIO DE ACUEDUCTO EN MUNICIPIOS MENORES A 30.000 HABITANTES</v>
          </cell>
        </row>
        <row r="1211">
          <cell r="B1211" t="str">
            <v>1200I026 COBERTURA EN SERVICIO DE ACUEDUCTO EN ZONAS RURALES</v>
          </cell>
        </row>
        <row r="1212">
          <cell r="B1212" t="str">
            <v>1200I027 COBERTURA EN SERVICIO DE ALCANTARILLADO GRANDES CIUDADES</v>
          </cell>
        </row>
        <row r="1213">
          <cell r="B1213" t="str">
            <v>1200I028 COBERTURA EN SERVICIO DE ALCANTARILLADO EN CAPITALES Y MUNICIPIOS MAYORES A 100.000 HABITANTES</v>
          </cell>
        </row>
        <row r="1214">
          <cell r="B1214" t="str">
            <v>1200I029 COBERTURA EN SERVICIO DE ALCANTARILLADO EN MUNICIPIOS ENTRE 30.000 Y 100.000 HABITANTES</v>
          </cell>
        </row>
        <row r="1215">
          <cell r="B1215" t="str">
            <v>1200I030 COBERTURA EN SERVICIO DE ALCANTARILLADO EN MUNICIPIOS MENORES A 30.000 HABITANTES</v>
          </cell>
        </row>
        <row r="1216">
          <cell r="B1216" t="str">
            <v>1200I031 COBERTURA EN SERVICIO DE ALCANTARILLADO EN ZONAS RURALES</v>
          </cell>
        </row>
        <row r="1217">
          <cell r="B1217" t="str">
            <v>1200I032 MUNICIPIOS CON ADECUADA DISPOSICION FINAL DE BASURAS</v>
          </cell>
        </row>
        <row r="1218">
          <cell r="B1218" t="str">
            <v>1200I033 POBLACION URBANA QUE RECIBE AGUA POTABLE</v>
          </cell>
        </row>
        <row r="1219">
          <cell r="B1219" t="str">
            <v>1200I034 CONTINUIDAD DEL SERVICIO DE ACUEDUCTO</v>
          </cell>
        </row>
        <row r="1220">
          <cell r="B1220" t="str">
            <v>1200I035 INDICE DE AGUA NO CONTABILIZADA</v>
          </cell>
        </row>
        <row r="1221">
          <cell r="B1221" t="str">
            <v>1200I036 POBLACION BENEFICIADA POR LOS PROYECTOS DE ACUEDUCTO Y ALCANTARILLADO EJECUTADOS CON RECURSOS DEL GOBIERNO NACIONAL</v>
          </cell>
        </row>
        <row r="1222">
          <cell r="B1222" t="str">
            <v>1200I037 INFORMACION DE COBERTURAS URBANAS DE ACUEDUCTO Y ALCANTARILLADO EN MUNICIPIOS MAYORES A 100.000 HAB</v>
          </cell>
        </row>
        <row r="1223">
          <cell r="B1223" t="str">
            <v>1200I038 INFORMACION DE COBERTURAS URBANAS DE ACUEDUCTO Y ALCANTARILLADO EN MUNICIPIOS MENORES A 100.000 HAB</v>
          </cell>
        </row>
        <row r="1224">
          <cell r="B1224" t="str">
            <v>1200I039 INFORMACION URBANA DE CALIDAD DEL AGUA EN MUNICIPIOS MAYORES A 100.000 HAB</v>
          </cell>
        </row>
        <row r="1225">
          <cell r="B1225" t="str">
            <v>1200I040 INFORMACION URBANA DE CALIDAD DEL AGUA EN MUNICIPIOS MENORES A 100.000 HAB</v>
          </cell>
        </row>
        <row r="1226">
          <cell r="B1226" t="str">
            <v>1200I041 INFORMACION URBANA DE CONTINUIDAD DEL SERVICIO EN MUNICIPIOS MAYORES A 100.000 HAB</v>
          </cell>
        </row>
        <row r="1227">
          <cell r="B1227" t="str">
            <v>1200I042 INFORMACION URBANA DE CONTINUIDAD DEL SERVICIO N MUNICIPIOS MENORES A 100.000 HAB</v>
          </cell>
        </row>
        <row r="1228">
          <cell r="B1228" t="str">
            <v>1200I043 INFORMACION URBANA DE AGUA NO CONTABILIZADA EN MUNICIPIOS MAYORES A 100.000 HAB</v>
          </cell>
        </row>
        <row r="1229">
          <cell r="B1229" t="str">
            <v>1200I044 COBERTURA EN SERVICIO DE ENERGIA ELECTRICA GRANDES CIUDADES</v>
          </cell>
        </row>
        <row r="1230">
          <cell r="B1230" t="str">
            <v>1200I045 COBERTURA EN SERVICIO DE ENERGIA ELECTRICA EN CAPITALES Y MUNICIPIOS MAYORES A 100.000 HABITANTES</v>
          </cell>
        </row>
        <row r="1231">
          <cell r="B1231" t="str">
            <v>1200I046 COBERTURA EN SERVICIO DE ENERGIA ELECTRICA EN MUNICIPIOS ENTRE 30.000 Y 100.000 HABITANTES</v>
          </cell>
        </row>
        <row r="1232">
          <cell r="B1232" t="str">
            <v>1200I047 COBERTURA EN SERVICIO DE ENERGIA ELECTRICA EN MUNICIPIOS MENORES A 30.000 HABITANTES</v>
          </cell>
        </row>
        <row r="1233">
          <cell r="B1233" t="str">
            <v>1200I048 COBERTURA EN SERVICIO DE ENERGIA ELECTRICA EN ZONAS RURALES</v>
          </cell>
        </row>
        <row r="1234">
          <cell r="B1234" t="str">
            <v>13000000 SECTOR TRABAJO Y SEGURIDAD SOCIAL</v>
          </cell>
        </row>
        <row r="1235">
          <cell r="B1235" t="str">
            <v>1300I001 TASA DE DESNUTRICION GLOBAL</v>
          </cell>
        </row>
        <row r="1236">
          <cell r="B1236" t="str">
            <v>1300I002 TASA DE DESNUTRICION CRONICA</v>
          </cell>
        </row>
        <row r="1237">
          <cell r="B1237" t="str">
            <v>1300I003 TASA DE DESNUTRICION AGUDA</v>
          </cell>
        </row>
        <row r="1238">
          <cell r="B1238" t="str">
            <v>1300I004 CARTILLA ELABORADA</v>
          </cell>
        </row>
        <row r="1239">
          <cell r="B1239" t="str">
            <v>1300I005 CONVENIOS FIRMADOS</v>
          </cell>
        </row>
        <row r="1240">
          <cell r="B1240" t="str">
            <v>1300I006 MODELOS PEDAGOGICOS DESARROLLADOS</v>
          </cell>
        </row>
        <row r="1241">
          <cell r="B1241" t="str">
            <v>1300I007 INSTRUCTIVO DESARROLLADOS</v>
          </cell>
        </row>
        <row r="1242">
          <cell r="B1242" t="str">
            <v>1300I008 ACTOS CONMEMORATIVOS REALIZADOS</v>
          </cell>
        </row>
        <row r="1243">
          <cell r="B1243" t="str">
            <v>1300I009 DOCUMENTO DE MEMORIAS DESARROLLADOS</v>
          </cell>
        </row>
        <row r="1244">
          <cell r="B1244" t="str">
            <v>1300I010 EVENTO DESARROLLADOS</v>
          </cell>
        </row>
        <row r="1245">
          <cell r="B1245" t="str">
            <v>1300I011 REUNIONES DE LA COMISION PERMANENTE Y LAS DE SUS SUBCOMISIONES TEMATICAS</v>
          </cell>
        </row>
        <row r="1246">
          <cell r="B1246" t="str">
            <v>1300I012 REUNIONES DESARROLLADAS</v>
          </cell>
        </row>
        <row r="1247">
          <cell r="B1247" t="str">
            <v>1300I013 MANUAL ELABORADOS</v>
          </cell>
        </row>
        <row r="1248">
          <cell r="B1248" t="str">
            <v>1300I014 ALUMNOS CON APOYOS DE SOSTENIMIENTO</v>
          </cell>
        </row>
        <row r="1249">
          <cell r="B1249" t="str">
            <v>1300I015 CAPACITACION A LOS MIEMBROS DE LAS SUBCOMISIONES SOBRE POLITICA</v>
          </cell>
        </row>
        <row r="1250">
          <cell r="B1250" t="str">
            <v>1300I016 CREDITOS HIPOTECARIOS ASIGNADOS</v>
          </cell>
        </row>
        <row r="1251">
          <cell r="B1251" t="str">
            <v>1300I017 SEMINARIOS REALIZADOS</v>
          </cell>
        </row>
        <row r="1252">
          <cell r="B1252" t="str">
            <v>1300I018 DESEMPLEADOS INSCRITOS EN EL SISTEMA DE INFORMACION PARA EL EMPLEO DEL SENA, SIE, QUE LOGRAN REINSERTARSE EN EL MERCADO LABORAL</v>
          </cell>
        </row>
        <row r="1253">
          <cell r="B1253" t="str">
            <v>1300I019 CONSTRUCCION DE UN INSTRUMENTO DE CONTROL</v>
          </cell>
        </row>
        <row r="1254">
          <cell r="B1254" t="str">
            <v>1300I020 FUNCIONARIOS CAPACITADOS</v>
          </cell>
        </row>
        <row r="1255">
          <cell r="B1255" t="str">
            <v>1300I021 DESARROLLO DE BATERIAS DE INDICADORES PARA EL SECTOR</v>
          </cell>
        </row>
        <row r="1256">
          <cell r="B1256" t="str">
            <v>1300I022 RECAUDO APORTES PARAFISCALES</v>
          </cell>
        </row>
        <row r="1257">
          <cell r="B1257" t="str">
            <v>1300I023 SETS (PAQUETES, MATRICES, GRUPOS, KITS, ETC) BASICOS DE INDICADORES PARA MONITOREAR EL COMPORTAMIENTO DE LA PROBLEMATICA IDENTIFICADOS</v>
          </cell>
        </row>
        <row r="1258">
          <cell r="B1258" t="str">
            <v>1300I024 DISEÑO E IMPLEMENTACION DE UN SISTEMA DE INFORMACION SOBRE EL TRABAJO INFANTIL Y JUVENIL</v>
          </cell>
        </row>
        <row r="1259">
          <cell r="B1259" t="str">
            <v>1300I025 TASA ESPECIFICA DE PARTICIPACION LABORAL DE LOS MENORES DE 14 AÑOS</v>
          </cell>
        </row>
        <row r="1260">
          <cell r="B1260" t="str">
            <v>1300I026 GESTION DE RECURSOS - INVESTIGACION</v>
          </cell>
        </row>
        <row r="1261">
          <cell r="B1261" t="str">
            <v>1300I027 INICIATIVAS PRESENTADAS</v>
          </cell>
        </row>
        <row r="1262">
          <cell r="B1262" t="str">
            <v>1300I028 PROYECTO DE LEY SOBRE PROTECCION DE LOS DERECHOS DEL MENOR TRABAJADOR</v>
          </cell>
        </row>
        <row r="1263">
          <cell r="B1263" t="str">
            <v>1300I029 INVERSION EN PROYECTOS DE PROTECCION DE LOS DERECHOS DEL MENOR TRABAJADOR</v>
          </cell>
        </row>
        <row r="1264">
          <cell r="B1264" t="str">
            <v>1300I030 REFORMAS DEL CODIGO DEL MENOR EN COORDINACION CON LAS ENTES COMPETENTES ADELANTADAS</v>
          </cell>
        </row>
        <row r="1265">
          <cell r="B1265" t="str">
            <v>1300I031 DOCUMENTO ELABORADOS</v>
          </cell>
        </row>
        <row r="1266">
          <cell r="B1266" t="str">
            <v>1300I032 INFORMES PRESENTADOS DE ACUERDO A LA SOLICITUD A LA ENTIDAD</v>
          </cell>
        </row>
        <row r="1267">
          <cell r="B1267" t="str">
            <v>1300I033 ELABORACION DE LOS MAPAS DE RIESGOS DE LA CORRUPCION</v>
          </cell>
        </row>
        <row r="1268">
          <cell r="B1268" t="str">
            <v>1300I034 PORTAFOLIO DE INVERSIONES ELABORADOS</v>
          </cell>
        </row>
        <row r="1269">
          <cell r="B1269" t="str">
            <v>1300I035 CITACIONES A REUNIONES DEL COMITE COORDINADOR DE FONDO DE PENSIONES PUBLICAS, FOPEP REALIZADAS</v>
          </cell>
        </row>
        <row r="1270">
          <cell r="B1270" t="str">
            <v>1300I036 ACTAS DE COMITE COORDINADOR ELABORADAS</v>
          </cell>
        </row>
        <row r="1271">
          <cell r="B1271" t="str">
            <v>1300I037 REUNIONES DEL CONSEJO ASESOR DE FONDO DE PENSIONES PUBLICAS, FOPEP REALIZADAS</v>
          </cell>
        </row>
        <row r="1272">
          <cell r="B1272" t="str">
            <v>1300I038 CUMPLIMIENTO A RECOMENDACIONES</v>
          </cell>
        </row>
        <row r="1273">
          <cell r="B1273" t="str">
            <v>1300I039 CONVENIOS DIRIGIDOS A FORTALECER LA GESTION DE LAS PYMES REALIZADOS</v>
          </cell>
        </row>
        <row r="1274">
          <cell r="B1274" t="str">
            <v>1300I040 CONVENIOS  CON EL OBJETO DE FORTALECER EL COMPONENTE DE CONDICIONES DE TRABAJO, PRODUCTIVIDAD Y COMPETITIVIDAD REALIZADOS</v>
          </cell>
        </row>
        <row r="1275">
          <cell r="B1275" t="str">
            <v>1300I041 CONVENIOS CON EL OBJETO DE FORTALECER LA GESTION DE VIGILANCIA DE LOS DERECHOS DE LOS TRABAJADORES REALIZADOS.</v>
          </cell>
        </row>
        <row r="1276">
          <cell r="B1276" t="str">
            <v>1300I042 CONVENIOS CON EL OBJETO DE CAPACITAR SOBRE EL SGRP Y LEY 100</v>
          </cell>
        </row>
        <row r="1277">
          <cell r="B1277" t="str">
            <v>1300I043 CONVENIOS CON EL OBJETO DE FORTALECER LA GESTION LOCAL DE PROTECCION</v>
          </cell>
        </row>
        <row r="1278">
          <cell r="B1278" t="str">
            <v>1300I044 CONVENIOS  PARA FOMENTAR LA CREACION DE PROGRAMAS ACADEMICOS QUE BUSQUE LA FORMACION DE TALENTO HUMANO EN SALUD OCUPACIONAL (PREGRADO, POSTGRADO Y DIPLOMADOS) REALIZADOS</v>
          </cell>
        </row>
        <row r="1279">
          <cell r="B1279" t="str">
            <v>1300I045 DOCENTES DE CENTROS EDUCATIVOS CON PROGRAMAS DE SALUD OCUPACIONAL</v>
          </cell>
        </row>
        <row r="1280">
          <cell r="B1280" t="str">
            <v>1300I046 CONVENIOS  PARA REALIZAR LA CAPACITACION SOBRE SISTEMAS DE GESTION EN SALUD</v>
          </cell>
        </row>
        <row r="1281">
          <cell r="B1281" t="str">
            <v>1300I047 PROGRAMAS EDUCATIVOS DIRIGIDOS (CON EL OBJETO DE CONSOLIDAR LA GESTION DE LOS COPASOS DESARROLLADOS)</v>
          </cell>
        </row>
        <row r="1282">
          <cell r="B1282" t="str">
            <v>1300I048 COMITES PARITARIOS ACTIVOS ENTRELAZADOS POR REGION Y ACTIVIDAD</v>
          </cell>
        </row>
        <row r="1283">
          <cell r="B1283" t="str">
            <v>1300I049 CAPACITAR A FUNCIONARIOS</v>
          </cell>
        </row>
        <row r="1284">
          <cell r="B1284" t="str">
            <v>1300I050 VALIDACION DE LOS MODELOS PEDAGOGICOS</v>
          </cell>
        </row>
        <row r="1285">
          <cell r="B1285" t="str">
            <v>1300I051 ELABORACION DEL PLAN NACIONAL Y LOS PLANES REGIONALES DE TRABAJO</v>
          </cell>
        </row>
        <row r="1286">
          <cell r="B1286" t="str">
            <v>1300I052 IMPLEMENTACION DEL SISTEMA DE INFORMACION</v>
          </cell>
        </row>
        <row r="1287">
          <cell r="B1287" t="str">
            <v>1300I053 DESARROLLO DE ESTRATEGIAS PARA FORTALECER LA GESTION DEL CONSEJO NACIONAL DE RIESGOS PROFESIONAL</v>
          </cell>
        </row>
        <row r="1288">
          <cell r="B1288" t="str">
            <v>1300I054 DOCUMENTO SOBRE LINEAMIENTOS A SEGUIR EN LOS SISTEMAS DE GARANTIA DE CALIDAD</v>
          </cell>
        </row>
        <row r="1289">
          <cell r="B1289" t="str">
            <v>1300I055 CONVENIO MINISTERIO DE TRABAJO Y SEGURIDAD SOCIAL CON LA DIRECCION DEL SGRP (CON EL FIN DE FORTALECER LA DIRECCION DEL SGRP Y DEL SECTOR SALUD)</v>
          </cell>
        </row>
        <row r="1290">
          <cell r="B1290" t="str">
            <v>1300I056 ENCUENTROS NACIONALES DE DIRECTORES TERRITORIALES DE TRABAJO Y DE DIRECTORES TERRITORIALES DE SALUD REALIZADOS</v>
          </cell>
        </row>
        <row r="1291">
          <cell r="B1291" t="str">
            <v>1300I057 PROYECTO DE RESOLUCION ELABORADOS PARA INSTITUCIONALIZAR "EL DIA NACIONAL DE LA SALUD EN EL MUNDO DEL TRABAJO"</v>
          </cell>
        </row>
        <row r="1292">
          <cell r="B1292" t="str">
            <v>1300I058 PROYECTO DE RESOLUCION ELABORADOS PARA INSTITUCIONALIZAR "EL DIA NACIONAL DE LA SALUD EN EL MUNDO DEL TRABAJO" EN LAS 34 DIRECCIONES TERRITORIALES</v>
          </cell>
        </row>
        <row r="1293">
          <cell r="B1293" t="str">
            <v>1300I059 PROYECTO DECRETO PARA AFILIACION DE ESTUDIANTES AL SGRP ELABORADOS</v>
          </cell>
        </row>
        <row r="1294">
          <cell r="B1294" t="str">
            <v>1300I060 PROYECTO DECRETO PARA AFILIACION DE TRABAJADORES INDEPENDIENTES AL SGRP ELABORADOS</v>
          </cell>
        </row>
        <row r="1295">
          <cell r="B1295" t="str">
            <v>1300I061 PROGRAMAS DE PROMOCION Y PREVENCION EN LOS SECTORES INFORMAL, URBANO Y RURAL</v>
          </cell>
        </row>
        <row r="1296">
          <cell r="B1296" t="str">
            <v>1300I062 REVISION Y REFORMA DEL CODIGO DEL MENOR EN ASPECTOS QUE CORRESPONDEN A SALUD OCUPACIONAL</v>
          </cell>
        </row>
        <row r="1297">
          <cell r="B1297" t="str">
            <v>1300I063 REPRODUCCION Y DISTRIBUCION DEL VIDEO PEQUEÑAS HISTORIAS INFANTILES</v>
          </cell>
        </row>
        <row r="1298">
          <cell r="B1298" t="str">
            <v>1300I064 CONVENIOS MINISTERIO DE TRABAJO VS SUPERBANCARIA</v>
          </cell>
        </row>
        <row r="1299">
          <cell r="B1299" t="str">
            <v>1300I065 VISITAS A LAS ADMINISTRADORA DE RIESGOS PROFESONALES, ARPS PARA ANALISIS DEL APORTE FINANCIERO</v>
          </cell>
        </row>
        <row r="1300">
          <cell r="B1300" t="str">
            <v>1300I066 ELABORACION DE ESTUDIOS PILOTO DE EVASION Y ELUSION</v>
          </cell>
        </row>
        <row r="1301">
          <cell r="B1301" t="str">
            <v>1300I067 REALIZACION DEL PROYECTO DE REGLAMENTACION DEL CONVENIO 161 DE LA OIT</v>
          </cell>
        </row>
        <row r="1302">
          <cell r="B1302" t="str">
            <v>1300I068 IMPLEMENTACION DE LOS OBSERVATORIOS TERRITORIALES EN EL AREA LABORAL Y DE SEGURIDAD SOCIAL</v>
          </cell>
        </row>
        <row r="1303">
          <cell r="B1303" t="str">
            <v>1300I069 LEVANTAMIENTO REGIONAL DEL INVENTARIO DE INFRAESTRUCTURA, RECURSO HUMANA, EQUIPO TECNICO Y FISICO.</v>
          </cell>
        </row>
        <row r="1304">
          <cell r="B1304" t="str">
            <v>1300I070 PROYECTO NORMA SOBRE PROMOCION Y PREVENCION</v>
          </cell>
        </row>
        <row r="1305">
          <cell r="B1305" t="str">
            <v>1300I071 DISEÑO Y PRUEBA DE APLICATIVOS DEL SISTEMA DE VIGILANCIA EPIDEMIOLOGICA IMPLEMENTADOS</v>
          </cell>
        </row>
        <row r="1306">
          <cell r="B1306" t="str">
            <v>1300I072 ELABORACION NORMA DE REFORMA DE LA CLASIFICACION DE ACTIVIDADES ECONOMICAS ESTABLECIDAS EN EL DECRETO 2100 DE 1995</v>
          </cell>
        </row>
        <row r="1307">
          <cell r="B1307" t="str">
            <v>1300I073 PROYECTO DE NORMAS DE VIGILANCIA EPIDEMIOLOGICA EN ACTIVIDADES DE ALTO RIESGO (COMPROMISO) DESARROLLADOS</v>
          </cell>
        </row>
        <row r="1308">
          <cell r="B1308" t="str">
            <v>1300I074 PROYECTOS DE REGLAMENTACION DEL CONVENIO 162 DESARROLLADOS</v>
          </cell>
        </row>
        <row r="1309">
          <cell r="B1309" t="str">
            <v>1300I075 CONVENIOS MINISTERIO DE TRABAJO Y SEGURIDAD SOCIAL CON INSTITUTO NACIONAL DE CANCEROLOGICA (CON EL OBJETO DE ESTABLECER UN REGISTRO POBLACIONAL DE CANCER OCUPACIONAL)</v>
          </cell>
        </row>
        <row r="1310">
          <cell r="B1310" t="str">
            <v>1300I076 PROYECTO SOBRE REGLAMENTACION DEL SISTEMA DE JCI REALIZADOS</v>
          </cell>
        </row>
        <row r="1311">
          <cell r="B1311" t="str">
            <v>1300I077 JUNTAS DE CALIFICACION DE INVALIDEZ CONFORMADAS Y CAPACITADAS</v>
          </cell>
        </row>
        <row r="1312">
          <cell r="B1312" t="str">
            <v>1300I077 PERSONAS CAPACITADAS</v>
          </cell>
        </row>
        <row r="1313">
          <cell r="B1313" t="str">
            <v>1300I078 PROYECTO NORMA SOBRE REHABILITACION PROFESIONAL ELABORADOS</v>
          </cell>
        </row>
        <row r="1314">
          <cell r="B1314" t="str">
            <v>1300I079 PROYECTO MANUAL DE REHABILITACION PROFESIONAL ELABORADOS</v>
          </cell>
        </row>
        <row r="1315">
          <cell r="B1315" t="str">
            <v>1300I080 PROYECTO PARA MEDIR LA EFICACIA DE LOS PROCESOS DE REINTEGRO LABORAL DE LAS PERSONAS VICTIMAS DE ATEP ELABORADOS</v>
          </cell>
        </row>
        <row r="1316">
          <cell r="B1316" t="str">
            <v>1300I081 MEMORIAS DIFUNDIDAS</v>
          </cell>
        </row>
        <row r="1317">
          <cell r="B1317" t="str">
            <v>1300I082 OBSERVATORIOS PROMOVIDOS</v>
          </cell>
        </row>
        <row r="1318">
          <cell r="B1318" t="str">
            <v>1300I083 APLICACIONES DEL SUBSISTEMA DE INFORMACION DE LAS DIRECCIONES GENERALES DE EMPLEO</v>
          </cell>
        </row>
        <row r="1319">
          <cell r="B1319" t="str">
            <v>1300I084 DOCUMENTO-TECNICO DE SOPORTE DE LAS DISCUSIONES QUE EN MATERIA DE POLITICA SALARIAL, EMPLEO E INGRESOS ELABORADOS</v>
          </cell>
        </row>
        <row r="1320">
          <cell r="B1320" t="str">
            <v>1300I085 INFORMES TRIMESTRALES DEL MONITOREO DE MERCADO DE TRABAJO CON BASE EN LAS ESTADISTICAS DEL DANE, ELABORADOS</v>
          </cell>
        </row>
        <row r="1321">
          <cell r="B1321" t="str">
            <v>1300I086 REPORTE INFORMATIVO DEL COMPORTAMIENTO DEL MERCADO DE TRABAJO CON BASE EN LA ENCUESTA CONTINUA DE HOGARES DEL DANE, ELABORADOS</v>
          </cell>
        </row>
        <row r="1322">
          <cell r="B1322" t="str">
            <v>1300I087 SISTEMATIZACION DE INFORMACION SOBRE PROGRAMAS DE EMPLEO A NIVEL MUNICIPAL</v>
          </cell>
        </row>
        <row r="1323">
          <cell r="B1323" t="str">
            <v>1300I088 ACTUALIZACION DEL SISTEMA DE MERCADOS LABORALES PARA AMERICA LATINA, SISMEL</v>
          </cell>
        </row>
        <row r="1324">
          <cell r="B1324" t="str">
            <v>1300I089 LANZAMIENTO DEL PROGRAMA DE MEJORAMIENTO DE LA PRODUCTIVIDAD EN LA EMPRESA Y DEL SOFTWARE DE MEDICION, SIMPROD 2.0 (A TRAVES DE VIDEOCONFERENCIA NACIONAL CONJUNTAMENTE CON EL SENA)</v>
          </cell>
        </row>
        <row r="1325">
          <cell r="B1325" t="str">
            <v>1300I090 ASESORES DE DESARROLLO EMPRESA CAPACITADOS</v>
          </cell>
        </row>
        <row r="1326">
          <cell r="B1326" t="str">
            <v>1300I091 ASESORES DE DESARROLLO EMPRESA A NIVEL REGIONAL CAPACITADOS</v>
          </cell>
        </row>
        <row r="1327">
          <cell r="B1327" t="str">
            <v>1300I092 DOCUMENTOS ELABORADOS</v>
          </cell>
        </row>
        <row r="1328">
          <cell r="B1328" t="str">
            <v>1300I093 REUNIONES DE COORDINACION</v>
          </cell>
        </row>
        <row r="1329">
          <cell r="B1329" t="str">
            <v>1300I094 CREACION COMITE INTERINSTITUCIONAL</v>
          </cell>
        </row>
        <row r="1330">
          <cell r="B1330" t="str">
            <v>1300I095 REALIZACION SEMINARIOS INTERNACIONALES SOBRE COMPETITIVIDAD Y RELACIONES LABORALES</v>
          </cell>
        </row>
        <row r="1331">
          <cell r="B1331" t="str">
            <v>1300I096 CONFORMACION DE LOS CONSEJOS TERRITORIAL DE EMPLEO, CTE A NIVEL REGIONAL Y LOCAL</v>
          </cell>
        </row>
        <row r="1332">
          <cell r="B1332" t="str">
            <v>1300I097 ASISTENCIA TECNICA Y SEGUIMIENTO A LOS PROGRAMAS DE EMPLEO DE LAS ADMINISTRACIONES TERRITORIALES</v>
          </cell>
        </row>
        <row r="1333">
          <cell r="B1333" t="str">
            <v>1300I098 DISEÑAR Y APLICAR UN SISTEMA DE SEGUIMIENTO A LA GESTION DE LOS CONSEJOS TERRITORIALES DE EMPLEO, CTE</v>
          </cell>
        </row>
        <row r="1334">
          <cell r="B1334" t="str">
            <v>1300I099 CONVENIOS EJECUTADOS PARA IMPULSAR LA APLICACION DE LAS INICIATIVAS LOCALES DE EMPLEO, ILES</v>
          </cell>
        </row>
        <row r="1335">
          <cell r="B1335" t="str">
            <v>1300I100 CONVENIOS PARA IMPULSAR PROCESOS DE CONCERTACION PUBLICO-PRIVADA REGIONAL Y LOCAL PARA DESARROLLAR INVESTIGACIONES SOBRE EL COMPORTAMIENTO DEL MERCADO DE TRABAJO</v>
          </cell>
        </row>
        <row r="1336">
          <cell r="B1336" t="str">
            <v>1300I101 DOCUMENTO TECNICO PEDAGOGICO PARA EL PROCESO DE FORMACION</v>
          </cell>
        </row>
        <row r="1337">
          <cell r="B1337" t="str">
            <v>1300I102 OBSERVATORIOS PROMOVIDOS PARA IMPULSAR INSTANCIA DE RECOLECCION Y PROCESAMIENTO DE INFORMACION ESTADISTICA LABORAL A NIVEL REGIONAL Y LOCAL</v>
          </cell>
        </row>
        <row r="1338">
          <cell r="B1338" t="str">
            <v>1300I103 VISITAS PARA COORDINAR EL PROGRAMA DE VIGILANCIA Y CONTROL DIRIGIDO A LAS EMPRESAS QUE OCUPAN MANO DE OBRA EXTRANJERA</v>
          </cell>
        </row>
        <row r="1339">
          <cell r="B1339" t="str">
            <v>1300I104 BOLETINES ELABORADOS PARA REGISTRAR, ANALIZAR ESTADISTICAS Y PUBLICAR UN BOLETIN SOBRE EL COMPORTAMIENTO DE LA MANO DE OBRA EXTRANJERA</v>
          </cell>
        </row>
        <row r="1340">
          <cell r="B1340" t="str">
            <v>1300I105 ACTAS DE PARTICIPACION Y SEGUIMIENTO DE LAS REUNIONES DE COMITE TECNICO BINACIONAL DE LA COMISION PRESIDENCIAL Y ASUNTOS FRONTERIZOS COLOMBO-VENEZOLANA Y COLOMBO-ECUATORIANA</v>
          </cell>
        </row>
        <row r="1341">
          <cell r="B1341" t="str">
            <v>1300I106 ACTAS DE PARTICIPACION Y SEGUIMIENTO DE LAS REUNIONES DE LA COMISION NACIONAL DE MIGRACION</v>
          </cell>
        </row>
        <row r="1342">
          <cell r="B1342" t="str">
            <v>1300I107 ELABORAR Y ACTUALIZAR EL REGLAMENTO INTERNO DE TRABAJO Y REGLAMENTO DE HIGIENE Y SEGURIDAD INDUSTRIAL DE LAS EMPRESAS DE SERVICIOS TEMPORALES</v>
          </cell>
        </row>
        <row r="1343">
          <cell r="B1343" t="str">
            <v>1300I108 ASISTENCIA TECNICA A MUNICIPIOS Y DEPARTAMENTOS</v>
          </cell>
        </row>
        <row r="1344">
          <cell r="B1344" t="str">
            <v>1300I109 DOCUMENTO PROPUESTA</v>
          </cell>
        </row>
        <row r="1345">
          <cell r="B1345" t="str">
            <v>1300I110 PROGRAMAS DISEÑADOS</v>
          </cell>
        </row>
        <row r="1346">
          <cell r="B1346" t="str">
            <v>1300I111 REUNIONES ASISTIDAS</v>
          </cell>
        </row>
        <row r="1347">
          <cell r="B1347" t="str">
            <v>1300I112 DOCUMENTO PROPUESTA</v>
          </cell>
        </row>
        <row r="1348">
          <cell r="B1348" t="str">
            <v>1300I113 ASISTENCIA TECNICA A LOS COMITES</v>
          </cell>
        </row>
        <row r="1349">
          <cell r="B1349" t="str">
            <v>1300I114 SEMINARIOS NACIONALES DE FOMENTO A LA ECONOMIA SOCIAL Y SOLIDARIA</v>
          </cell>
        </row>
        <row r="1350">
          <cell r="B1350" t="str">
            <v>1300I115 CONGRESOS NACIONALES DE FOMENTO A LA ECONOMIA SOCIAL Y SOLIDARIA</v>
          </cell>
        </row>
        <row r="1351">
          <cell r="B1351" t="str">
            <v>1300I116 CONGRESO INTERNACIONALES DE FOMENTO A LA ECONOMIA SOCIAL Y SOLIDARIA</v>
          </cell>
        </row>
        <row r="1352">
          <cell r="B1352" t="str">
            <v>1300I117 CONVENIO FIRMADO INTERINSTITUCIONAL PARA LA PRIMERA CADENA PRODUCTIVA DEL ACHIRA</v>
          </cell>
        </row>
        <row r="1353">
          <cell r="B1353" t="str">
            <v>1300I118 ORGANIZACION Y ESTRUCTURACION DE UN BANCO DE PROYECTOS DE EMPLEO</v>
          </cell>
        </row>
        <row r="1354">
          <cell r="B1354" t="str">
            <v>1300I119 CREACION DE UN FONDO DE SOLIDARIDAD SOCIAL PARA ESTIMULAR EL EMPLEO</v>
          </cell>
        </row>
        <row r="1355">
          <cell r="B1355" t="str">
            <v>1300I120 REUNIONES PARA COORDINACION CON EL INSTITUTO COLOMBIANO DE BIENESTAR FAMILIAR Y EL SENA, TERMINAR EL PROGRAMAS DE FORTALECIMIENTO Y CREACION DE LAS COOPERATIVAS MULTIACTIVAS PARA LAS MADRES COMUNITARIAS Y MUJER</v>
          </cell>
        </row>
        <row r="1356">
          <cell r="B1356" t="str">
            <v>1300I121 REUNIONES DE COORDINACION PARA ESTUDIAR LA PROPUESTA DEL PROGRAMA DE VIVIENDA PARA LAS MUJERES CABEZA DE FAMILIA MEDIANTE LA AUTOCONSTRUCCION</v>
          </cell>
        </row>
        <row r="1357">
          <cell r="B1357" t="str">
            <v>1300I122 ASISTENCIA TECNICA A GRUPOS DE MUJERES</v>
          </cell>
        </row>
        <row r="1358">
          <cell r="B1358" t="str">
            <v>1300I123 DOCUMENTO TECNICO PEDAGOGICO PARA EL PROCESO DE FORMACION</v>
          </cell>
        </row>
        <row r="1359">
          <cell r="B1359" t="str">
            <v>1300I124 DOCUMENTO PROPUESTA</v>
          </cell>
        </row>
        <row r="1360">
          <cell r="B1360" t="str">
            <v>1300I125 DOCUMENTO INICIATIVAS</v>
          </cell>
        </row>
        <row r="1361">
          <cell r="B1361" t="str">
            <v>1300I126 REUNIONES REALIZADAS CON EL PROGRAMA COLOMBIA JOVEN PARA TRABAJAR A NIVEL INSTITUCIONAL LOS PROGRAMAS DE JOVENES EMPRESARIOS</v>
          </cell>
        </row>
        <row r="1362">
          <cell r="B1362" t="str">
            <v>1300I127 SEMINARIOS SOBRE EL PROGRAMA DE DISCAPACIDADES E INICIATIVAS LOCALES DE EMPLEO</v>
          </cell>
        </row>
        <row r="1363">
          <cell r="B1363" t="str">
            <v>1300I128 DOCUMENTO TECNICO PROPUESTA PARA EL DESARROLLADO EN COORDINACION CON  LOS INTEGRANTES DEL COMITE ELABORAR UN DOCUMENTO DE POLITICAS SOBRE DISCAPACIDAD CORRESPONDIENTE AL AREA DE INTEGRACION LABORAL</v>
          </cell>
        </row>
        <row r="1364">
          <cell r="B1364" t="str">
            <v>1300I129 DOCUMENTO PROPUESTA PARA LA COORDINACION CON LOS INTEGRANTES DEL COMITE ELABORAR UN DOCUMENTO DE POLITICAS SOBRE DISCAPACIDAD CORRESPONDIENTE AL AREA DE INTEGRACION LABORAL</v>
          </cell>
        </row>
        <row r="1365">
          <cell r="B1365" t="str">
            <v>1300I130 RECURSOS RECUPERADOS PARA FINANCIACION DEL SISTEMA DE SEGURIDAD.</v>
          </cell>
        </row>
        <row r="1366">
          <cell r="B1366" t="str">
            <v>1300I131 NUMERO DE MIPYMES</v>
          </cell>
        </row>
        <row r="1367">
          <cell r="B1367" t="str">
            <v>1300I132 EMPLEOS GENERADOS POR LAS MIPYME</v>
          </cell>
        </row>
        <row r="1368">
          <cell r="B1368" t="str">
            <v>1300I133 EXPORTACIONES REALIZADAS POR LAS MIPYMES</v>
          </cell>
        </row>
        <row r="1369">
          <cell r="B1369" t="str">
            <v>1300I134 EMPRESAS BENEFICIADAS A TRAVES DEL FONDO COLOMBIANO DE MODERNIZACION Y DESARROLLO TECNOLOGICO DE LAS MIPYME, FOMIPYME</v>
          </cell>
        </row>
        <row r="1370">
          <cell r="B1370" t="str">
            <v>1300I135 MONTO DE LOS RECURSOS DESEMBOLSADOS POR LOS PROGRAMAS Y SERVICIOS NO FINANCIEROS PARA EL DESARROLLO DE LA MIPYME</v>
          </cell>
        </row>
        <row r="1371">
          <cell r="B1371" t="str">
            <v>1300I136 MIPYMES CON CREDITO GARANTIZADO RESPECTO AL TOTAL DE EMPRESAS</v>
          </cell>
        </row>
        <row r="1372">
          <cell r="B1372" t="str">
            <v>1300I137 MIPYMES CON CREDITO GARANTIZADO RESPECTO AL TOTAL DE CREDITOS</v>
          </cell>
        </row>
        <row r="1373">
          <cell r="B1373" t="str">
            <v>1300I138 BENEFICIARIOS DE LA CORPORACION PARA EL DESARROLLO DE MICROEMPRESAS</v>
          </cell>
        </row>
        <row r="1374">
          <cell r="B1374" t="str">
            <v>1300I139 MIPYMES VINCULADAS A PROGRAMAS DE ASEGURAMIENTO DE LA CALIDAD Y PROGRAMAS DE MEJORAMIENTO CONTINUO</v>
          </cell>
        </row>
        <row r="1375">
          <cell r="B1375" t="str">
            <v>1300I140 MINICADENAS PRODUCTIVAS ORGANIZADAS Y CON PROGRAMAS DE COMPETITIVIDAD EN MARCHA</v>
          </cell>
        </row>
        <row r="1376">
          <cell r="B1376" t="str">
            <v>1300I141 PROYECTOS DE INNOVACION Y/O TECNOLOGICOS DE LOS SECTORES PRODUCTIVOS CON COFINANCIACION DEL FONDO COLOMBIANO DE MODERNIZACION Y DESARROLLO TECNOLOGICO DE LAS MIPYME, FOMIPYME</v>
          </cell>
        </row>
        <row r="1377">
          <cell r="B1377" t="str">
            <v>1300I142 PATENTES, MODELOS Y DISEÑOS INDUSTRIALES CONCEDIDOS</v>
          </cell>
        </row>
        <row r="1378">
          <cell r="B1378" t="str">
            <v>1300I143 EMPRESAS BENEFICIADAS POR EL INSTITUTO DE FOMENTO INDUSTRIAL, IFI (BANCA DE PRIMER Y SEGUNDO PISO)</v>
          </cell>
        </row>
        <row r="1379">
          <cell r="B1379" t="str">
            <v>1300I144 CREDITOS GARANTIZADOS POR EL SISTEMA NACIONAL DE GARANTIAS</v>
          </cell>
        </row>
        <row r="1380">
          <cell r="B1380" t="str">
            <v>1300I145 VALOR CREDITOS GARANTIZADOS POR EL SISTEMA NACIONAL DE GARANTIAS</v>
          </cell>
        </row>
        <row r="1381">
          <cell r="B1381" t="str">
            <v>1300I146 JOVENES TRABAJADORES ENTRE 10 Y 14 AÑOS</v>
          </cell>
        </row>
        <row r="1382">
          <cell r="B1382" t="str">
            <v>1300I147 NIVEL DE COMPROMISOS CUMPLIDOS DE LA DECLARACION DE CARTAGENA SOBRE ERRADICACION DE TRABAJO INFANTIL</v>
          </cell>
        </row>
        <row r="1383">
          <cell r="B1383" t="str">
            <v>1300I148 TASA DE DESEMPLEO EN SIETE AREAS PRODUCTIVAS</v>
          </cell>
        </row>
        <row r="1384">
          <cell r="B1384" t="str">
            <v>1300I149 TASA DE OCUPACION SIETE AREAS</v>
          </cell>
        </row>
        <row r="1385">
          <cell r="B1385" t="str">
            <v>1300I150 TASA DE OCUPACION NACIONAL</v>
          </cell>
        </row>
        <row r="1386">
          <cell r="B1386" t="str">
            <v>1300I151 TASA DE SUBEMPLEO</v>
          </cell>
        </row>
        <row r="1387">
          <cell r="B1387" t="str">
            <v>1300I152 TASA DE SUBEMPLEO NACIONAL</v>
          </cell>
        </row>
        <row r="1388">
          <cell r="B1388" t="str">
            <v>1300I153 TASA DE DESEMPLEO NACIONAL</v>
          </cell>
        </row>
        <row r="1389">
          <cell r="B1389" t="str">
            <v>1300I154 EMPLEOS CREADOS</v>
          </cell>
        </row>
        <row r="1390">
          <cell r="B1390" t="str">
            <v>1300I155 EMPLEOS CREADOS TOTAL NACIONAL</v>
          </cell>
        </row>
        <row r="1391">
          <cell r="B1391" t="str">
            <v>1300I156 EMPLEOS CREADOS POR REGION DEL TOTAL NACIONAL</v>
          </cell>
        </row>
        <row r="1392">
          <cell r="B1392" t="str">
            <v>1300I157 OCUPACION POR REGION</v>
          </cell>
        </row>
        <row r="1393">
          <cell r="B1393" t="str">
            <v>1300I158 DESEMPLEO POR REGION</v>
          </cell>
        </row>
        <row r="1394">
          <cell r="B1394" t="str">
            <v>1300I159 NUMERO DE EMPLEOS GENERADOS POR EMPLEO EN ACCION PROYECTOS COMUNITARIOS</v>
          </cell>
        </row>
        <row r="1395">
          <cell r="B1395" t="str">
            <v>1300I160 NUMERO DE EMPLEOS GENERADOS POR VIAS PARA LA PAZ</v>
          </cell>
        </row>
        <row r="1396">
          <cell r="B1396" t="str">
            <v>1300I161 INGRESO PROMEDIO ANUAL DE LOS BENEFICIARIOS DIRECTOS (EMPLEO EN ACCION-PROYECTOS COMUNITARIOS).</v>
          </cell>
        </row>
        <row r="1397">
          <cell r="B1397" t="str">
            <v>1300I162 CAMBIO NETO EN PROMOCION DE GRADOS DE NIÑOS QUE PERTENECEN AL PROGRAMA "FAMILIAS EN ACCION"</v>
          </cell>
        </row>
        <row r="1398">
          <cell r="B1398" t="str">
            <v>1300I163 NUMERO DE JOVENES INGRESADOS AL PROGRAMA "JOVENES EN ACCION"</v>
          </cell>
        </row>
        <row r="1399">
          <cell r="B1399" t="str">
            <v>14000000 SECTOR VIVIENDA Y DESARROLLO URBANO</v>
          </cell>
        </row>
        <row r="1400">
          <cell r="B1400" t="str">
            <v>1400I001 PREDIOS MEJORADOS POR METODOS DE AUTOCONSTRUCCION</v>
          </cell>
        </row>
        <row r="1401">
          <cell r="B1401" t="str">
            <v>1400I002 FAMILIAS ATENDIDAS CON PROYECTOS DE VIVIENDA</v>
          </cell>
        </row>
        <row r="1402">
          <cell r="B1402" t="str">
            <v>1400I003 BARRIOS ATENDIDOS CON PROYECTOS DE VIVIENDA DE INTERES SOCIAL</v>
          </cell>
        </row>
        <row r="1403">
          <cell r="B1403" t="str">
            <v>1400I004 MUNICIPIOS CON APLICACION DE INSTRUMENTOS DE GESTION Y FINANCIACION</v>
          </cell>
        </row>
        <row r="1404">
          <cell r="B1404" t="str">
            <v>1400I005 MUNICIPIOS CON PROYECTOS DE REUBICACION DE VIVIENDAS</v>
          </cell>
        </row>
        <row r="1405">
          <cell r="B1405" t="str">
            <v>1400I006 SUBSIDIOS DESEMBOLSADOS</v>
          </cell>
        </row>
        <row r="1406">
          <cell r="B1406" t="str">
            <v>1400I007 PREDIOS TITULADOS</v>
          </cell>
        </row>
        <row r="1407">
          <cell r="B1407" t="str">
            <v>1400I008 CONSULTAS REALIZADAS AL SISTEMA DE INFORMACION DE LA ENTIDAD</v>
          </cell>
        </row>
        <row r="1408">
          <cell r="B1408" t="str">
            <v>1400I009 MUNICIPIOS CON APLICACION DE NORMAS DE CALIDAD DE VIVIENDA</v>
          </cell>
        </row>
        <row r="1409">
          <cell r="B1409" t="str">
            <v>1400I010 DISMINUCION EN TIEMPO DE TRANSPORTE INTRA URBANO PARA GRANDES CIUDADES</v>
          </cell>
        </row>
        <row r="1410">
          <cell r="B1410" t="str">
            <v>1400I011 SUBSIDIOS ASIGNADOS (POR EL INURBE, LAS CAJAS DE COMPENSACION FAMILIAR, LA CPVM Y EL BANCO AGRARIO)</v>
          </cell>
        </row>
        <row r="1411">
          <cell r="B1411" t="str">
            <v>1400I012 SUBSIDIOS ASIGNADOS POR EL INURBE</v>
          </cell>
        </row>
        <row r="1412">
          <cell r="B1412" t="str">
            <v>1400I013 SUBSIDIOS ASIGNADOS POR LAS CAJAS DE COMPENSACION FAMILIAR</v>
          </cell>
        </row>
        <row r="1413">
          <cell r="B1413" t="str">
            <v>1400I014 SUBSIDIOS ASIGNADOS POR LA CPVM</v>
          </cell>
        </row>
        <row r="1414">
          <cell r="B1414" t="str">
            <v>1400I015 SUBSIDIOS ASIGNADOS POR EL BANCO AGRARIO</v>
          </cell>
        </row>
        <row r="1415">
          <cell r="B1415" t="str">
            <v>1400I016 VALOR SUBSIDIOS ASIGNADOS</v>
          </cell>
        </row>
        <row r="1416">
          <cell r="B1416" t="str">
            <v>1400I017 SUBSIDIOS DESEMBOLSADOS</v>
          </cell>
        </row>
        <row r="1417">
          <cell r="B1417" t="str">
            <v>1400I018 CREDITOS HIPOTECARIOS DESEMBOLSADOS POR EL FNA</v>
          </cell>
        </row>
        <row r="1418">
          <cell r="B1418" t="str">
            <v>1400I019 CREDITOS HIPOTECARIOS DESEMBOLSADOS POR EL SISTEMA  FINANCIERO</v>
          </cell>
        </row>
        <row r="1419">
          <cell r="B1419" t="str">
            <v>1400I020 VALOR  DE CREDITOS HIPOTECARIOS DESEMBOLSADOS POR EL FNA Y EL SECTOR FINANCIERO</v>
          </cell>
        </row>
        <row r="1420">
          <cell r="B1420" t="str">
            <v>1400I021 VALOR  DE CREDITOS HIPOTECARIOS DESEMBOLSADOS POR EL FNA</v>
          </cell>
        </row>
        <row r="1421">
          <cell r="B1421" t="str">
            <v>1400I022 VALOR  DE CREDITOS HIPOTECARIOS DESEMBOLSADOS POR EL SISTEMA FINANCIERO</v>
          </cell>
        </row>
        <row r="1422">
          <cell r="B1422" t="str">
            <v>1400I023 CUENTAS DE AHORRO PROGRAMADO -ACTIVAS-</v>
          </cell>
        </row>
        <row r="1423">
          <cell r="B1423" t="str">
            <v>1400I024 VALOR  SALDO EN CUENTAS DE AHORRO PROGRAMADO EN ENTIDADES FINANCIERAS Y EL FNA</v>
          </cell>
        </row>
        <row r="1424">
          <cell r="B1424" t="str">
            <v>1400I025 VALOR  SALDO EN CUENTAS DE AHORRO PROGRAMADO EN ENTIDADES FINANCIERAS</v>
          </cell>
        </row>
        <row r="1425">
          <cell r="B1425" t="str">
            <v>1400I026 VALOR  SALDO EN CUENTAS DE AHORRO PROGRAMADO EN EL FNA</v>
          </cell>
        </row>
        <row r="1426">
          <cell r="B1426" t="str">
            <v>1400I027 SECTOR DE LA CONSTRUCCION (EDIFICACION) RESPECTO AL PIB NACIONAL</v>
          </cell>
        </row>
        <row r="1427">
          <cell r="B1427" t="str">
            <v>1400I028 OBSERVATORIOS DEL MERCADO INMOBILIARIO EN FUNCIONAMIENTO</v>
          </cell>
        </row>
        <row r="1428">
          <cell r="B1428" t="str">
            <v>1400I029 PREDIOS LEGALIZADOS A TRAVES DE LA TITULACION</v>
          </cell>
        </row>
        <row r="1429">
          <cell r="B1429" t="str">
            <v>1400I030 SISTEMAS CONSTRUCTIVOS REGISTRADOS POR LA COMISION DE SISMORRESISTENCIA</v>
          </cell>
        </row>
        <row r="1430">
          <cell r="B1430" t="str">
            <v>1400I031 FORMULACION DE LA POLITICA DE TRANSPORTE URBANO</v>
          </cell>
        </row>
        <row r="1431">
          <cell r="B1431" t="str">
            <v>1400I032 AVANCE EN LA FORMULACION DE LA POLITICA DE ESPACIO PUBLICO</v>
          </cell>
        </row>
        <row r="1432">
          <cell r="B1432" t="str">
            <v>15000000 SECTOR DESARROLLO COMUNITARIO</v>
          </cell>
        </row>
        <row r="1433">
          <cell r="B1433" t="str">
            <v>1500I001 INGRESO ASOCIADOS</v>
          </cell>
        </row>
        <row r="1434">
          <cell r="B1434" t="str">
            <v>1500I002 INGRESO FAMILIAS</v>
          </cell>
        </row>
        <row r="1435">
          <cell r="B1435" t="str">
            <v>1500I003 PRODUCCION EMPRESAS SOLIDARIAS</v>
          </cell>
        </row>
        <row r="1436">
          <cell r="B1436" t="str">
            <v>1500I004 RECURSOS PARA LA ATENCION A POBLACION INDIGENA EN PROGRAMAS DE NUTRICION</v>
          </cell>
        </row>
        <row r="1437">
          <cell r="B1437" t="str">
            <v>1500I005 RECURSOS PARA LA ATENCION A FAMILIAS EN PROGRAMAS DE NUTRICION</v>
          </cell>
        </row>
        <row r="1438">
          <cell r="B1438" t="str">
            <v>1500I006 RECURSOS PARA LA ATENCION A LA POBLACION INFANTIL EN PROGRAMAS DE NUTRICION</v>
          </cell>
        </row>
        <row r="1439">
          <cell r="B1439" t="str">
            <v>1500I007 RECURSOS PARA LA ATENCION A LA POBLACION DE LA TERCERA EDAD EN PROGRAMAS DE NUTRICION</v>
          </cell>
        </row>
        <row r="1440">
          <cell r="B1440" t="str">
            <v>1500I008 RECURSOS PARA LA ATENCION A LA POBLACION DE MUJERES LACTANTES EN PROGRAMAS DE NUTRICION</v>
          </cell>
        </row>
        <row r="1441">
          <cell r="B1441" t="str">
            <v>1500I009 FAMILIAS ATENDIDAS PARA DISMINUIR COMBATES</v>
          </cell>
        </row>
        <row r="1442">
          <cell r="B1442" t="str">
            <v>1500I010 RECURSOS PARA MEJORAR EL INGRESO DE LAS FAMILIAS YA DISMINUIR CONFLICTO</v>
          </cell>
        </row>
        <row r="1443">
          <cell r="B1443" t="str">
            <v>1500I011 TASAS DE BAJO PESO AL NACER</v>
          </cell>
        </row>
        <row r="1444">
          <cell r="B1444" t="str">
            <v>1500I012 TASA DE ADOLESCENTES EMBARAZADAS</v>
          </cell>
        </row>
        <row r="1445">
          <cell r="B1445" t="str">
            <v>1500I013 PERSONAS GRADUADAS O CAPACITADAS</v>
          </cell>
        </row>
        <row r="1446">
          <cell r="B1446" t="str">
            <v>1500I014 VARIACION EN EL VALOR DE LA PRODUCCION</v>
          </cell>
        </row>
        <row r="1447">
          <cell r="B1447" t="str">
            <v>1500I015 CLIENTES ADMITIDOS AL PROGRAMA DE CUIDADOS A MADRE E HIJO</v>
          </cell>
        </row>
        <row r="1448">
          <cell r="B1448" t="str">
            <v>1500I016 VISITAS CLINICAS POR MES</v>
          </cell>
        </row>
        <row r="1449">
          <cell r="B1449" t="str">
            <v>1500I017 MADRES PRENATALES O POSTNATALES CONTACTADAS</v>
          </cell>
        </row>
        <row r="1450">
          <cell r="B1450" t="str">
            <v>1500I018 PERSONAS QUE RECIBEN SERVICIOS DE PLANIFICACION FAMILIAR</v>
          </cell>
        </row>
        <row r="1451">
          <cell r="B1451" t="str">
            <v>1500I019 MUJERES EMBARAZADAS QUE RECIBEN CUIDADO EN EL PRIMER TRIMESTRE</v>
          </cell>
        </row>
        <row r="1452">
          <cell r="B1452" t="str">
            <v>17000000 SECTOR TURISMO</v>
          </cell>
        </row>
        <row r="1453">
          <cell r="B1453" t="str">
            <v>1700I001 EFECTIVOS DE POLICIA TURISTICA BENEFICIADOS CON ACTIVIDADES DE CAPACITACION.</v>
          </cell>
        </row>
        <row r="1454">
          <cell r="B1454" t="str">
            <v>1700I002 PARTICIPACION DEL SECTOR TURISMO EN EL PIB</v>
          </cell>
        </row>
        <row r="1455">
          <cell r="B1455" t="str">
            <v>1700I003 INDUSTRIA MANUFACTURERA SIN TRILLA</v>
          </cell>
        </row>
        <row r="1456">
          <cell r="B1456" t="str">
            <v>1700I004 EXPORTACIONES INDUSTRIALES NO TRADICIONALES</v>
          </cell>
        </row>
        <row r="1457">
          <cell r="B1457" t="str">
            <v>1700I005 EMPRESAS VINCULADAS A LA OFERTA EXPORTABLE</v>
          </cell>
        </row>
        <row r="1458">
          <cell r="B1458" t="str">
            <v>1700I006 VALOR DE LAS COMPRAS NACIONALES DE LAS ENTIDADES ESTATALES</v>
          </cell>
        </row>
        <row r="1459">
          <cell r="B1459" t="str">
            <v>1700I007 MONTO EN LAS DIVISAS POR RECEPCION DE TURISMO</v>
          </cell>
        </row>
        <row r="1460">
          <cell r="B1460" t="str">
            <v>1700I008 TURISTAS EXTRANJEROS</v>
          </cell>
        </row>
        <row r="1461">
          <cell r="B1461" t="str">
            <v>1700I009 PARTICIPACION DEL SECTOR TURISMO EN EL PIB</v>
          </cell>
        </row>
        <row r="1462">
          <cell r="B1462" t="str">
            <v>1700I010 MONTO EN LAS VENTAS DE RESTAURANTES Y HOTELES</v>
          </cell>
        </row>
        <row r="1463">
          <cell r="B1463" t="str">
            <v>1700I011 EMPLEOS DIRECTOS GENERADOS POR EL SECTOR TURISMO</v>
          </cell>
        </row>
        <row r="1464">
          <cell r="B1464" t="str">
            <v>1700I012 OCUPACION HOTELERA</v>
          </cell>
        </row>
        <row r="1465">
          <cell r="B1465" t="str">
            <v>1700I013 FLUJO DE INVERSION EXTRANJERA EN EL SECTOR TURISTICO</v>
          </cell>
        </row>
        <row r="1466">
          <cell r="B1466" t="str">
            <v>1700I014 ESTABLECIMIENTOS TURISTICOS INSCRITOS EN EL REGISTRO NACIONAL TURISTICO, MT</v>
          </cell>
        </row>
        <row r="1467">
          <cell r="B1467" t="str">
            <v>1700I015 GASTO PER CAPITA EN EL CONSUMO TURISTICO</v>
          </cell>
        </row>
        <row r="1468">
          <cell r="B1468" t="str">
            <v>1700I016 CREDITO OTORGADO AL SECTOR TURISTICO</v>
          </cell>
        </row>
        <row r="1469">
          <cell r="B1469" t="str">
            <v>1700I017 MONTO CREDITOS OTORGADOS AL SECTOR TURISTICO</v>
          </cell>
        </row>
        <row r="1470">
          <cell r="B1470" t="str">
            <v>1700I018 FORMACION BRUTA DE CAPITAL FIJO</v>
          </cell>
        </row>
        <row r="1471">
          <cell r="B1471" t="str">
            <v>19000000 SECTOR ARTESANIAS</v>
          </cell>
        </row>
        <row r="1472">
          <cell r="B1472" t="str">
            <v>1900I001 ARTESANOS BENEFICIADOS POR ACTIVIDADES ORGANIZADAS O LIDERAS POR ARTESANIAS DE COLOMBIA</v>
          </cell>
        </row>
        <row r="1473">
          <cell r="B1473" t="str">
            <v>1900I002 COBERTURA DE MUNICIPIOS LOGRADA POR ARTESANIAS DE COLOMBIA</v>
          </cell>
        </row>
        <row r="1474">
          <cell r="B1474" t="str">
            <v>1900I003 COBERTURA DE ARTESANOS LOGRADA POR ARTESANIAS DE COLOMBIA</v>
          </cell>
        </row>
        <row r="1475">
          <cell r="B1475" t="str">
            <v>1900I004 INGRESO PER CAPITA POR ARTESANO GENERADOS POR EVENTO COMERCIAL PROGRAMADO POR ARTESANIAS DE COLOMBIA</v>
          </cell>
        </row>
        <row r="1476">
          <cell r="B1476" t="str">
            <v>20000000 CIENCIA Y TECNOLOGIA</v>
          </cell>
        </row>
        <row r="1477">
          <cell r="B1477" t="str">
            <v>2000I001 INVERSION EN DESARROLLO Y APOYO ECONOMICO AL SISTEMA NACIONAL DE CIENCIA Y TECNOLOGIA, SNC&amp;T</v>
          </cell>
        </row>
        <row r="1478">
          <cell r="B1478" t="str">
            <v>2000I002 PROYECTOS  DE ALTO RIESGO TECNOLOGICO FINANCIADOS CON RESULTADOS EXITOSOS</v>
          </cell>
        </row>
        <row r="1479">
          <cell r="B1479" t="str">
            <v>2000I003 INVERSION EN CIENCIA Y TECNOLOGIA, CYT (COMO % DEL PIB)</v>
          </cell>
        </row>
      </sheetData>
      <sheetData sheetId="12">
        <row r="2">
          <cell r="B2" t="str">
            <v>01000000 SECTOR DEFENSA Y SEGURIDAD</v>
          </cell>
        </row>
        <row r="3">
          <cell r="B3" t="str">
            <v>0100G001 COBERTURA DE VIGILANCIA</v>
          </cell>
        </row>
        <row r="4">
          <cell r="B4" t="str">
            <v>0100G002 CUMPLIMIENTO DE CANTIDADES FISICAS</v>
          </cell>
        </row>
        <row r="5">
          <cell r="B5" t="str">
            <v>0100G003 CUMPLIMIENTO DE LA EJECUCION PRESUPUESTAL</v>
          </cell>
        </row>
        <row r="6">
          <cell r="B6" t="str">
            <v>02000000 SECTOR INDUSTRIA COMERCIO EXTERIOR</v>
          </cell>
        </row>
        <row r="7">
          <cell r="B7" t="str">
            <v>0200G001 PARTICIPACION DE LAS COMERCIALIZADORAS INTERNACIONALES EN LAS EXPORTACIONES DEL PAIS</v>
          </cell>
        </row>
        <row r="8">
          <cell r="B8" t="str">
            <v>03000000 SECTOR SALUD</v>
          </cell>
        </row>
        <row r="9">
          <cell r="B9" t="str">
            <v>0300G001 BECAS / CREDITO OTORGADAS A MEDICOS RESIDENTES EN ESPECIALIDADES CLINICAS DE SALUD.</v>
          </cell>
        </row>
        <row r="10">
          <cell r="B10" t="str">
            <v>0300G002 DEPARTAMENTOS Y DISTRITOS ASISTIDOS Y CAPACITADOS EN EL PLAN BASICO DE ATENCION, PAB</v>
          </cell>
        </row>
        <row r="11">
          <cell r="B11" t="str">
            <v>0300G003 DEPARTAMENTOS Y DISTRITOS CON MANEJO AUTONOMO DE RECURSOS</v>
          </cell>
        </row>
        <row r="12">
          <cell r="B12" t="str">
            <v>0300G004 MUNICIPIOS CON MANEJO AUTONOMO DE RECURSOS</v>
          </cell>
        </row>
        <row r="13">
          <cell r="B13" t="str">
            <v>0300G005 EPS PUBLICAS Y PRIVADAS QUE CUENTAN CON UN SISTEMA DE GARANTIA DE CALIDAD OPERANDO (DIFERENTES NIVELES DE DESARROLLO)</v>
          </cell>
        </row>
        <row r="14">
          <cell r="B14" t="str">
            <v>0300G006 TASA DE CIRUGIAS CANCELADAS EN HOSPITALES DE NIVEL DE ATENCION II Y III, SOBRE EL TOTAL DE PROGRAMADAS.</v>
          </cell>
        </row>
        <row r="15">
          <cell r="B15" t="str">
            <v>0300G007 EXCEDENTES RESULTADO DE LA SUBCUENTA DE COMPENSACION FOSYGA</v>
          </cell>
        </row>
        <row r="16">
          <cell r="B16" t="str">
            <v>0300G008 COFINANCIACION DE LA NACION PARA MANTENER LA COBERTURA DE REGISTRO SUBSIDIADO A NIVEL TERRITORIAL</v>
          </cell>
        </row>
        <row r="17">
          <cell r="B17" t="str">
            <v>0300G009 RELACION DE INGRESOS Y GASTOS EN LOS HOSPITALES DE II Y III NIVEL</v>
          </cell>
        </row>
        <row r="18">
          <cell r="B18" t="str">
            <v>0300G010 GASTO TOTAL HOSPITALARIO FINANCIADO CON RECURSOS PROPIOS</v>
          </cell>
        </row>
        <row r="19">
          <cell r="B19" t="str">
            <v>0300G011 MONTO TOTAL DE RECURSOS DESTINADOS A LA FINANCIACION DEL REGIMEN SUBSIDIADO</v>
          </cell>
        </row>
        <row r="20">
          <cell r="B20" t="str">
            <v>0300G012 CUMPLIMIENTO DE LA EJECUCION PRESUPUESTAL</v>
          </cell>
        </row>
        <row r="21">
          <cell r="B21" t="str">
            <v>0300G013 CUMPLIMIENTO DE LA EJECUCION PRESUPUESTAL EN ADECUACION Y DOTACION</v>
          </cell>
        </row>
        <row r="22">
          <cell r="B22" t="str">
            <v>0300G014 INVERSION EQUIPOS DE LABORATORIO</v>
          </cell>
        </row>
        <row r="23">
          <cell r="B23" t="str">
            <v>0300G015 INVERSION INSUMOS DE LABORATORIO</v>
          </cell>
        </row>
        <row r="24">
          <cell r="B24" t="str">
            <v>0300G016 INVERSION EQUIPOS DE SISTEMATIZACION Y COMUNICACION</v>
          </cell>
        </row>
        <row r="25">
          <cell r="B25" t="str">
            <v>0300G017 COSTO PROMEDIO DE CAPACITACION POR ENTIDAD TERRITORIAL</v>
          </cell>
        </row>
        <row r="26">
          <cell r="B26" t="str">
            <v>0300G018 COSTO PROMEDIO ASESORIAS DE ASISTENCIA TECNICA</v>
          </cell>
        </row>
        <row r="27">
          <cell r="B27" t="str">
            <v>0300G019 INVERSION PARA EL PROGRAMA DE ANALISIS DE CONTROL DE CALIDAD DE LOS PRODUCTOS BIOLOGICOS</v>
          </cell>
        </row>
        <row r="28">
          <cell r="B28" t="str">
            <v>0300G020 EFICIENCIA ADMINISTRATIVA</v>
          </cell>
        </row>
        <row r="29">
          <cell r="B29" t="str">
            <v>0300G021 VIGILANCIA Y CONTROL</v>
          </cell>
        </row>
        <row r="30">
          <cell r="B30" t="str">
            <v>0300G022 VISITAS DE BUENAS PRACTICAS DE MANUFACTURA, BPM</v>
          </cell>
        </row>
        <row r="31">
          <cell r="B31" t="str">
            <v>0300G023 PROGRAMA DE ANALISIS DE CONTROL DE CALIDAD</v>
          </cell>
        </row>
        <row r="32">
          <cell r="B32" t="str">
            <v>0300G024 REUNIONES TECNICO-CIENTIFICAS DE LA COMISION REVISORA</v>
          </cell>
        </row>
        <row r="33">
          <cell r="B33" t="str">
            <v>04000000 SECTOR COMUNICACIONES</v>
          </cell>
        </row>
        <row r="34">
          <cell r="B34" t="str">
            <v>0400G001 RED TELEFONICA ATENDIDA PROMEDIO POR AÑO</v>
          </cell>
        </row>
        <row r="35">
          <cell r="B35" t="str">
            <v>0400G002 REPOSICION DE EQUIPOS ELECTRONICOS RELACIONADOS CON LAS TELECOMUNICACIONES</v>
          </cell>
        </row>
        <row r="36">
          <cell r="B36" t="str">
            <v>0400G003 SERVICIOS ADMINISTRADOS EN UNA UNICA BASE DE DATOS</v>
          </cell>
        </row>
        <row r="37">
          <cell r="B37" t="str">
            <v>0400G004 INSTALACION DE TELEFONOS PUBLICOS PARA SORDOS</v>
          </cell>
        </row>
        <row r="38">
          <cell r="B38" t="str">
            <v>0400G005 EJECUCION EN CONSTRUCCION DE LA SEDE CENTRAL Y LAS TERRITORIALES DEL MINISTERIO DE COMUNICACIONES</v>
          </cell>
        </row>
        <row r="39">
          <cell r="B39" t="str">
            <v>0400G006 EJECUCION EN ADECUACION DE LA SEDE CENTRAL Y LAS TERRITORIALES DEL MINISTERIO DE COMUNICACIONES</v>
          </cell>
        </row>
        <row r="40">
          <cell r="B40" t="str">
            <v>0400G007 EJECUCION EN REMODELACION DE LA SEDE CENTRAL Y LAS TERRITORIALES DEL MINISTERIO DE COMUNICACIONES</v>
          </cell>
        </row>
        <row r="41">
          <cell r="B41" t="str">
            <v>0400G008 FUNCIONAMIENTO DE LA RADIODIFUSORA NACIONAL</v>
          </cell>
        </row>
        <row r="42">
          <cell r="B42" t="str">
            <v>0400G009 OBSERVACIONES ATENDIDAS DE LOS INFORMES FINALES DE INTERVENTORIAS DE LOS SERVICIOS DE TELECOMUNICACIONES</v>
          </cell>
        </row>
        <row r="43">
          <cell r="B43" t="str">
            <v>0400G010 INVERSION POR FUNCIONARIO CAPACITADO</v>
          </cell>
        </row>
        <row r="44">
          <cell r="B44" t="str">
            <v>0400G011 INVERSION POR FUNCIONARIO BENEFICIADO CON PROGRAMAS DE BIENESTAR SOCIAL</v>
          </cell>
        </row>
        <row r="45">
          <cell r="B45" t="str">
            <v>0400G012 INVERSION EN CORREO SOCIAL POR MUNICIPIO</v>
          </cell>
        </row>
        <row r="46">
          <cell r="B46" t="str">
            <v>0400G013 COSTO POR CONECTIVIDAD</v>
          </cell>
        </row>
        <row r="47">
          <cell r="B47" t="str">
            <v>0400G014 COSTO POR PUNTO DE TELEFONIA RURAL COMUNITARIA</v>
          </cell>
        </row>
        <row r="48">
          <cell r="B48" t="str">
            <v>0400G015 COSTO POR TELEFONO PUBLICO PARA SORDO</v>
          </cell>
        </row>
        <row r="49">
          <cell r="B49" t="str">
            <v>0400G016 COSTO POR CAPACITACION EN MANEJO DE EMISORAS COMUNITARIAS</v>
          </cell>
        </row>
        <row r="50">
          <cell r="B50" t="str">
            <v>0400G017 EQUIPOS RECIBIDOS EN DONACION PARA EL PROGRAMA DE COMPUTADORES PARA EDUCAR</v>
          </cell>
        </row>
        <row r="51">
          <cell r="B51" t="str">
            <v>0400G018 COSTO POR ESTACION RECUPERADA DE LA RADIODIFUSORA NACIONAL</v>
          </cell>
        </row>
        <row r="52">
          <cell r="B52" t="str">
            <v>0400G019 COSTO POR MONTAJE DE NUEVAS ESTACIONES DE LA RADIODIFUSORA NACIONAL</v>
          </cell>
        </row>
        <row r="53">
          <cell r="B53" t="str">
            <v>0400G020 CENTRALES DE COMPUTO EN FUNCIONAMIENTO NORMAL</v>
          </cell>
        </row>
        <row r="54">
          <cell r="B54" t="str">
            <v>0400G021 COMPUTADORES EN FUNCIONAMIENTO NORMAL</v>
          </cell>
        </row>
        <row r="55">
          <cell r="B55" t="str">
            <v>0400G022 INFRAESTRUCTURA DEL SISTEMA DE GESTION DEL ESPECTRO EN FUNCIONAMIENTO  NORMAL</v>
          </cell>
        </row>
        <row r="56">
          <cell r="B56" t="str">
            <v>0400G023 ADQUISICION DEL MAPA DIGITALIZADO DEL PAIS CON RELIEVE</v>
          </cell>
        </row>
        <row r="57">
          <cell r="B57" t="str">
            <v>05000000 SECTOR MINAS Y ENERGIA</v>
          </cell>
        </row>
        <row r="58">
          <cell r="B58" t="str">
            <v>0500G001 TIEMPO DE RESPUESTA A EVENT (TR)</v>
          </cell>
        </row>
        <row r="59">
          <cell r="B59" t="str">
            <v>0500G002 PROGRAMACION PROYECTO (PP).</v>
          </cell>
        </row>
        <row r="60">
          <cell r="B60" t="str">
            <v>0500G003 KILOMETROS RED ELECTRICA ATENDIDA O MANTENIDA POR AÑO (KT).</v>
          </cell>
        </row>
        <row r="61">
          <cell r="B61" t="str">
            <v>0500G004 VALOR INVERTIDO POR KILOMETRO DE RED ELECTRICA ATENDIDA O MANTENIDA POR AÑO</v>
          </cell>
        </row>
        <row r="62">
          <cell r="B62" t="str">
            <v>0500G005 PARTICIPACION EN EL PIB (EN PESOS) DEL SECTOR ENERGETICO</v>
          </cell>
        </row>
        <row r="63">
          <cell r="B63" t="str">
            <v>0500G006 ENERGIA ELECTRICA QUE SE PIERDE POR TRANSMISION</v>
          </cell>
        </row>
        <row r="64">
          <cell r="B64" t="str">
            <v>0500G007 ENERGIA ELECTRICA QUE SE PIERDE POR DISTRIBUCION</v>
          </cell>
        </row>
        <row r="65">
          <cell r="B65" t="str">
            <v>0500G008 PROYECTOS CON INCORPORACION DE LA VARIABLE AMBIENTAL DEL SECTOR ENERGETICO</v>
          </cell>
        </row>
        <row r="66">
          <cell r="B66" t="str">
            <v>0500G009 ATENCION A USUARIOS BRINDANDO INFORMACION OPORTUNA DEL SECTOR MINERO - ENERGETICO</v>
          </cell>
        </row>
        <row r="67">
          <cell r="B67" t="str">
            <v>0500G010 NIVEL DE AVANCE DEL DESARROLLO DEL SISTEMA DE INFORMACION ENERGETICO</v>
          </cell>
        </row>
        <row r="68">
          <cell r="B68" t="str">
            <v>0500G011 RACIONAMIENTO DE GASES COMBUSTIBLES Y COMBUSTIBLES LIQUIDOS</v>
          </cell>
        </row>
        <row r="69">
          <cell r="B69" t="str">
            <v>0500G012 RACIONAMIENTO ENERGETICO EN ZONAS INTERCONECTADAS</v>
          </cell>
        </row>
        <row r="70">
          <cell r="B70" t="str">
            <v>0500G013 CONSULTAS A LA PAGINA WEB</v>
          </cell>
        </row>
        <row r="71">
          <cell r="B71" t="str">
            <v>0500G014 UTILIZACION DE LA CAPACIDAD DE RED</v>
          </cell>
        </row>
        <row r="72">
          <cell r="B72" t="str">
            <v>0500G015 NUEVAS EMPRESAS COMPETITIVAS</v>
          </cell>
        </row>
        <row r="73">
          <cell r="B73" t="str">
            <v>0500G016 SEGUIMIENTO A LA PROGRAMACION DE PROYECTO</v>
          </cell>
        </row>
        <row r="74">
          <cell r="B74" t="str">
            <v>0500G017 SEGUIMIENTO A LA PROGRAMACION DE LA INVERSION PROYECTO</v>
          </cell>
        </row>
        <row r="75">
          <cell r="B75" t="str">
            <v>0500G018 INTERRUPCIONES EN EL SERVICIO DE ENERGIA</v>
          </cell>
        </row>
        <row r="76">
          <cell r="B76" t="str">
            <v>0500G019 TIEMPO DE INTERRUPCION DEL SERVICIO DE ENERGIA</v>
          </cell>
        </row>
        <row r="77">
          <cell r="B77" t="str">
            <v>0500G020 RECLAMOS AL SERVICIO</v>
          </cell>
        </row>
        <row r="78">
          <cell r="B78" t="str">
            <v>0500G021 RECLAMOS AL SERVICIO DE ENERGIA ELECTRICA</v>
          </cell>
        </row>
        <row r="79">
          <cell r="B79" t="str">
            <v>0500G022 SANCIONES POR EL INCUMPLIMIENTO DE LA NORMATIVIDAD</v>
          </cell>
        </row>
        <row r="80">
          <cell r="B80" t="str">
            <v>0500G023 CUMPLIMIENTO EN EL REPORTE DE ENTREGA DE LA LIQUIDACION DE SUBSIDIOS</v>
          </cell>
        </row>
        <row r="81">
          <cell r="B81" t="str">
            <v>0500G024 PRODUCCION DE ENERGIA ELECTRICA</v>
          </cell>
        </row>
        <row r="82">
          <cell r="B82" t="str">
            <v>0500G025 ENERGIA ELECTRICA QUE SE PIERDE POR TRANSMISION (EN PORCENTAJE)</v>
          </cell>
        </row>
        <row r="83">
          <cell r="B83" t="str">
            <v>0500G026 ENERGIA ELECTRICA QUE SE PIERDE POR DISTRIBUCION (EN PORCENTAJE)</v>
          </cell>
        </row>
        <row r="84">
          <cell r="B84" t="str">
            <v>0500G027 INVERSION EN UNIDAD DE KM DE LA RED ELECTRICA CONSTRUIDA POR AÑO EN ZONAS NO INTERCONECTADAS,  ZNI</v>
          </cell>
        </row>
        <row r="85">
          <cell r="B85" t="str">
            <v>0500G028 VALOR INVERTIDO EN KWH GENERADO POR AÑO EN ZONAS NO INTERCONECTADAS, ZNI.</v>
          </cell>
        </row>
        <row r="86">
          <cell r="B86" t="str">
            <v>0500G029 COSTO DE INVERSION EN LA ESTRUCTURACION E IMPLEMENTACION DE ESQUEMAS EMPRESARIALES EN LAS ZNI</v>
          </cell>
        </row>
        <row r="87">
          <cell r="B87" t="str">
            <v>0500G030 EJECUCION DE PRESUPUESTO EN PROYECTOS ORIENTADOS A IMPLEMENTAR EL  PNDM.</v>
          </cell>
        </row>
        <row r="88">
          <cell r="B88" t="str">
            <v>0500G031 CUMPLIMIENTO DE LAS ASESORIAS PROGRAMADAS</v>
          </cell>
        </row>
        <row r="89">
          <cell r="B89" t="str">
            <v>0500G032 CUMPLIMIENTO DE LAS TAREAS ESTABLECIDAS EN EL PLAN OPERATIVO ANUAL</v>
          </cell>
        </row>
        <row r="90">
          <cell r="B90" t="str">
            <v>0500G033 CUMPLIMIENTO DE LOS PROGRAMAS DE CAPACITACION</v>
          </cell>
        </row>
        <row r="91">
          <cell r="B91" t="str">
            <v>0500G034 NIVEL DE EJECUCION DE LOS PROYECTOS DE MINERIA ESPECIAL PROGRAMADOS</v>
          </cell>
        </row>
        <row r="92">
          <cell r="B92" t="str">
            <v>0500G035 AVANCE EN COMPONENTES PARA EL DESARROLLO DE LA IMPLEMENTACION DEL SISTEMA DE INFORMACION MINERO</v>
          </cell>
        </row>
        <row r="93">
          <cell r="B93" t="str">
            <v>0500G036 GRADO DE IMPLEMENTACION DEL PLAN NACIONAL DE DESARROLLO MINERO, PNDM</v>
          </cell>
        </row>
        <row r="94">
          <cell r="B94" t="str">
            <v>0500G037 INVERSION DE LA ENTIDAD EN ESTUDIOS</v>
          </cell>
        </row>
        <row r="95">
          <cell r="B95" t="str">
            <v>0500G038 VALOR INVERTIDO EN MANTENIMIENTO DE RED ELECTRICA ATENDIDA POR AÑO</v>
          </cell>
        </row>
        <row r="96">
          <cell r="B96" t="str">
            <v>06000000 SECTOR TRANSPORTE</v>
          </cell>
        </row>
        <row r="97">
          <cell r="B97" t="str">
            <v>0600G001 INTERRUPCION DE SERVICIOS INFORMATICOS</v>
          </cell>
        </row>
        <row r="98">
          <cell r="B98" t="str">
            <v>0600G002 PROGRAMACION DE PROYECTOS</v>
          </cell>
        </row>
        <row r="99">
          <cell r="B99" t="str">
            <v>0600G003 SOLICITUDES DE CAPACITACION ATENDIDAS</v>
          </cell>
        </row>
        <row r="100">
          <cell r="B100" t="str">
            <v>0600G004 APROPIACION DE RECURSOS</v>
          </cell>
        </row>
        <row r="101">
          <cell r="B101" t="str">
            <v>0600G005 SEGUIMIENTO A LA PROGRAMACION DE PROYECTOS</v>
          </cell>
        </row>
        <row r="102">
          <cell r="B102" t="str">
            <v>0600G006 COSTO INVERTIDO VS COSTO PROGRAMADO PUENTE</v>
          </cell>
        </row>
        <row r="103">
          <cell r="B103" t="str">
            <v>0600G007 COSTOS DE MANTENIMIENTO DE LA INFRAESTRUCTURA COMPUTACIONAL</v>
          </cell>
        </row>
        <row r="104">
          <cell r="B104" t="str">
            <v>0600G008 INTERVENCION DE LOS CANALES DE ACCESO</v>
          </cell>
        </row>
        <row r="105">
          <cell r="B105" t="str">
            <v>0600G009 INVERSION EN ESTUDIOS CONTRATADOS</v>
          </cell>
        </row>
        <row r="106">
          <cell r="B106" t="str">
            <v>0600G010 INVERSION EN REPOSICION DE EQUIPOS DE COMPUTO</v>
          </cell>
        </row>
        <row r="107">
          <cell r="B107" t="str">
            <v>0600G011 MANTENIMIENTO Y REPARACION DE EQUIPOS DE TRASBORDO</v>
          </cell>
        </row>
        <row r="108">
          <cell r="B108" t="str">
            <v>0600G012 PROCESOS AUDITADOS</v>
          </cell>
        </row>
        <row r="109">
          <cell r="B109" t="str">
            <v>0600G013 RECAUDOS POR CONTRAPRESTACION</v>
          </cell>
        </row>
        <row r="110">
          <cell r="B110" t="str">
            <v>0600G014 REPARACION Y HABILITACION DE EQUIPOS</v>
          </cell>
        </row>
        <row r="111">
          <cell r="B111" t="str">
            <v>0600G015 CUMPLIMIENTO EN EL PLAZO DE EJECUCION DE LOS CONTRATOS DE CAPACITACION</v>
          </cell>
        </row>
        <row r="112">
          <cell r="B112" t="str">
            <v>0600G016 AVANCE PLAN DE ACCION</v>
          </cell>
        </row>
        <row r="113">
          <cell r="B113" t="str">
            <v>0600G017 COBERTURA SEÑALIZACION RED VIAL</v>
          </cell>
        </row>
        <row r="114">
          <cell r="B114" t="str">
            <v>0600G018 CONTRIBUCION AL RECAUDO Y CONTROL DE LA VALORIZACION</v>
          </cell>
        </row>
        <row r="115">
          <cell r="B115" t="str">
            <v>0600G019 COSTO PRIMA DE SEGUROS VS. SINIESTROS CANCELADOS PARA VEHICULOS QUE TRANSITAN EN LA RED NACIONAL DE CARRETERAS</v>
          </cell>
        </row>
        <row r="116">
          <cell r="B116" t="str">
            <v>0600G020 CUBRIMIENTO A EMERGENCIAS</v>
          </cell>
        </row>
        <row r="117">
          <cell r="B117" t="str">
            <v>0600G021 CUMPLIMIENTO PLAZO ADQUISICION DE EQUIPOS</v>
          </cell>
        </row>
        <row r="118">
          <cell r="B118" t="str">
            <v>0600G022 FRECUENCIA DE COMISIONES DE SUPERVISION</v>
          </cell>
        </row>
        <row r="119">
          <cell r="B119" t="str">
            <v>0600G023 COMPROMISOS DEL RECURSO ECONOMICO ASIGNADO</v>
          </cell>
        </row>
        <row r="120">
          <cell r="B120" t="str">
            <v>0600G024 INVERSION EN REPARACIONES LOCATIVAS DE INMUEBLES  A CARGO DE LA ENTIDAD</v>
          </cell>
        </row>
        <row r="121">
          <cell r="B121" t="str">
            <v>0600G025 PAGO DE OBRAS COMPLEMENTARIAS A CONCESIONES VIALES</v>
          </cell>
        </row>
        <row r="122">
          <cell r="B122" t="str">
            <v>0600G026 PROYECTOS VIALES CON LICENCIAS AMBIENTALES</v>
          </cell>
        </row>
        <row r="123">
          <cell r="B123" t="str">
            <v>0600G027 RECAUDOS POR VENTA VS INVERSION EN ESPECIES VENALES (PAGOS PERCIBIDOS POR ELEMENTOS PARA CONTROL DE TRANSITO: PLACAS MOTOS, AUTOS, PLANILLAS, LICENCIAS, ENTRE OTROS)</v>
          </cell>
        </row>
        <row r="124">
          <cell r="B124" t="str">
            <v>0600G028 REGISTROS INTERNOS GENERADOS</v>
          </cell>
        </row>
        <row r="125">
          <cell r="B125" t="str">
            <v>0600G029 PAGO DE GARANTIAS A CONCESIONES VIALES</v>
          </cell>
        </row>
        <row r="126">
          <cell r="B126" t="str">
            <v>0600G030 REUNIONES CON LA COMUNIDAD COMO ESTRATEGIA DE GESTION</v>
          </cell>
        </row>
        <row r="127">
          <cell r="B127" t="str">
            <v>0600G031 INVERSION PUBLICA EN EL SECTOR TRANSPORTE</v>
          </cell>
        </row>
        <row r="128">
          <cell r="B128" t="str">
            <v>0600G032 INVERSION PUBLICA EN EL SECTOR TRANSPORTE SUBSECTOR TRANSPORTE TERRESTRE</v>
          </cell>
        </row>
        <row r="129">
          <cell r="B129" t="str">
            <v>0600G033 CUMPLIMIENTO DE LAS ASESORIAS PROGRAMADAS</v>
          </cell>
        </row>
        <row r="130">
          <cell r="B130" t="str">
            <v>0600G034 CUMPLIMIENTO DE LOS PROGRAMAS DE CAPACITACIÓN DEL CEA</v>
          </cell>
        </row>
        <row r="131">
          <cell r="B131" t="str">
            <v>0600G035 COBERTURA DE LOS SERVICIOS DE SEGURIDAD EN AEROPUERTOS</v>
          </cell>
        </row>
        <row r="132">
          <cell r="B132" t="str">
            <v>0600G036 COSTO USUARIOS ATENDIDOS POR LA OFICINA DE CONTROL Y SEGURIDAD AEREA, OCSA.</v>
          </cell>
        </row>
        <row r="133">
          <cell r="B133" t="str">
            <v>0600G037 COSTO USUARIOS ATENDIDOS POR EL CENTRO DE ESTUDIOS AERONAUTICOS, CEA</v>
          </cell>
        </row>
        <row r="134">
          <cell r="B134" t="str">
            <v>0600G038 VARIACIÓN DEL COSTO USUARIOS ATENDIDOS POR LA OFICINA DE CONTROL Y SEGURIDAD AEREA, OCSA.</v>
          </cell>
        </row>
        <row r="135">
          <cell r="B135" t="str">
            <v>0600G039 VARIACIÓN DEL COSTO USUARIOS ATENDIDOS POR EL CENTRO DE ESTUDIOS AERONAUTICOS, CEA</v>
          </cell>
        </row>
        <row r="136">
          <cell r="B136" t="str">
            <v>0600G040 CUMPLIMIENTO DE LOS PROGRAMAS DE CAPACITACION, CEA.</v>
          </cell>
        </row>
        <row r="137">
          <cell r="B137" t="str">
            <v>0600G041 CUMPLIMIENTO DE LOS PROGRAMAS DE CAPACITACION, OCSA</v>
          </cell>
        </row>
        <row r="138">
          <cell r="B138" t="str">
            <v>07000000 SECTOR EDUCACION Y CULTURA</v>
          </cell>
        </row>
        <row r="139">
          <cell r="B139" t="str">
            <v>0700G001 ALUMNOS EVALUADOS PRUEBAS "SABER"</v>
          </cell>
        </row>
        <row r="140">
          <cell r="B140" t="str">
            <v>0700G002 DOCENTES EVALUADOS</v>
          </cell>
        </row>
        <row r="141">
          <cell r="B141" t="str">
            <v>0700G003 RELACION ALUMNOS POR DOCENTE</v>
          </cell>
        </row>
        <row r="142">
          <cell r="B142" t="str">
            <v>0700G004 FONDOS MIXTOS DEPARTAMENTALES Y DISTRITALES A LOS QUE SE HA BRINDADO APOYO PARA EL FORTALECIMIENTO DE SU CAPACIDAD DE GESTION Y EJECUCION</v>
          </cell>
        </row>
        <row r="143">
          <cell r="B143" t="str">
            <v>0700G005 CONSEJOS DEPARTAMENTALES Y DISTRITALES A LOS QUE SE HA BRINDADO APOYO PARA EL FORTALECIMIENTO DE SU CAPACIDAD DE GESTION Y EJECUCION</v>
          </cell>
        </row>
        <row r="144">
          <cell r="B144" t="str">
            <v>0700G006 BIBLIOTECAS PUBLICAS A LAS QUE SE HA BRINDADO APOYO A TRAVES DE LA RED A  NIVEL NACIONAL PARA EL FORTALECIMIENTO.</v>
          </cell>
        </row>
        <row r="145">
          <cell r="B145" t="str">
            <v>0700G007 TALLERES Y SEMINARIOS DE PROTECCION Y CONSERVACION DEL PATRIMONIO ARQUEOLOGICO</v>
          </cell>
        </row>
        <row r="146">
          <cell r="B146" t="str">
            <v>0700G008 ENCUENTROS CULTURALES REALIZADOS</v>
          </cell>
        </row>
        <row r="147">
          <cell r="B147" t="str">
            <v>0700G009 PROCESOS FORMATIVOS FOMENTADOS EN LAS DIFERENTES MANIFESTACIONES ARTISTICAS</v>
          </cell>
        </row>
        <row r="148">
          <cell r="B148" t="str">
            <v>0700G010 PROGRAMAS DE FORMACION EN GESTION CULTURAL</v>
          </cell>
        </row>
        <row r="149">
          <cell r="B149" t="str">
            <v>0700G011 NIÑOS BENEFICIADOS EN TALLERES DE FORMACION DE ARTES PARA LA INFANCIA</v>
          </cell>
        </row>
        <row r="150">
          <cell r="B150" t="str">
            <v>0700G012 BECAS NACIONALES OTORGADAS POR ENTIDADES PUBLICAS</v>
          </cell>
        </row>
        <row r="151">
          <cell r="B151" t="str">
            <v>0700G013 PREMIOS NACIONALES OTORGADOS POR ENTIDADES PUBLICAS</v>
          </cell>
        </row>
        <row r="152">
          <cell r="B152" t="str">
            <v>0700G014 EMISORAS COMUNITARIAS CON PROGRAMAS CULTURALES</v>
          </cell>
        </row>
        <row r="153">
          <cell r="B153" t="str">
            <v>0700G015 MUNICIPIOS CUBIERTOS POR EL PROGRAMA "NUEVO SISTEMA ESCOLAR "(ALUMNOS DE 5° A 9°)</v>
          </cell>
        </row>
        <row r="154">
          <cell r="B154" t="str">
            <v>0700G016 RECUPERACION DE CARTERA DE CREDITOS OTORGADOS POR EL ICETEX</v>
          </cell>
        </row>
        <row r="155">
          <cell r="B155" t="str">
            <v>0700G017 MUNICIPIOS CERTIFICADOS PARA EL MANEJO AUTONOMO DE LA EDUCACION</v>
          </cell>
        </row>
        <row r="156">
          <cell r="B156" t="str">
            <v>0700G018 DOCENTES TERRITORIALES INCORPORADOS A LA PLANTA FINANCIADA CON PARTICIPACIONES</v>
          </cell>
        </row>
        <row r="157">
          <cell r="B157" t="str">
            <v>0700G019 TRASLADO DE DOCENTES</v>
          </cell>
        </row>
        <row r="158">
          <cell r="B158" t="str">
            <v>0700G020 CANCELACION DE CARGOS Y/O CONTRATOS TERRITORIALES</v>
          </cell>
        </row>
        <row r="159">
          <cell r="B159" t="str">
            <v>0700G021 ONGS CULTURALES A LAS QUE SE HA BRINDADO APOYO PARA SU FORTALECIMEINTO POR PARTE DEL ESTADO</v>
          </cell>
        </row>
        <row r="160">
          <cell r="B160" t="str">
            <v>0700G022 CONVENIOS REALIZADOS</v>
          </cell>
        </row>
        <row r="161">
          <cell r="B161" t="str">
            <v>0700G023 CONVENIOS DE DESEMPEÑO DEPARTAMENTALES FIRMADOS</v>
          </cell>
        </row>
        <row r="162">
          <cell r="B162" t="str">
            <v>0700G024 FONDOS MIXTOS DEPARTAMENTALES Y DISTRITALES FORTALECIDOS EN SU CAPACIDAD DE GESTION Y EJECUCION.</v>
          </cell>
        </row>
        <row r="163">
          <cell r="B163" t="str">
            <v>0700G025 TASA PRESUPUTO  EJECUTADO SOBRE PROGRAMADO</v>
          </cell>
        </row>
        <row r="164">
          <cell r="B164" t="str">
            <v>0700G026 EFECTIVIDAD EN EL RECAUDO.</v>
          </cell>
        </row>
        <row r="165">
          <cell r="B165" t="str">
            <v>0700G027 RELACION DE LA INVERSION EN DEPORTE VS GASTO SOCIAL.</v>
          </cell>
        </row>
        <row r="166">
          <cell r="B166" t="str">
            <v>0700G028 PROFESORES ACTUALIZADOS EN CAPACITACION</v>
          </cell>
        </row>
        <row r="167">
          <cell r="B167" t="str">
            <v>0700G029 EMISORAS COMUNITARIAS EN CENTROS EDUCATIVOS</v>
          </cell>
        </row>
        <row r="168">
          <cell r="B168" t="str">
            <v>0700G030 PROFESORES ESCALAFONADOS POR CENTRO EDUCATIVO</v>
          </cell>
        </row>
        <row r="169">
          <cell r="B169" t="str">
            <v>0700G031 BIBLIOTECAS POR NIVEL DE ESCOLARIDAD</v>
          </cell>
        </row>
        <row r="170">
          <cell r="B170" t="str">
            <v>0700G032 COSTO DE SUBSIDIO POR ALUMNO</v>
          </cell>
        </row>
        <row r="171">
          <cell r="B171" t="str">
            <v>0700G033 COSTO POR USUARIO ATENDIDO</v>
          </cell>
        </row>
        <row r="172">
          <cell r="B172" t="str">
            <v>0700G034 FINANCIACION DE MATRICULAS POR ICETEX</v>
          </cell>
        </row>
        <row r="173">
          <cell r="B173" t="str">
            <v>0700G035 INVERSION TOTAL POR BENEFICIARIO</v>
          </cell>
        </row>
        <row r="174">
          <cell r="B174" t="str">
            <v>0700G036 SEGUIMIENTO A LA EVALUACION Y ACTUALIZACION DE PROCESOS Y PROCEDIMIENTOS</v>
          </cell>
        </row>
        <row r="175">
          <cell r="B175" t="str">
            <v>0700G037 PROGRAMAS ACADEMICOS EDUCACION SUPERIOR IMPLANTADOS O EN OPERACION</v>
          </cell>
        </row>
        <row r="176">
          <cell r="B176" t="str">
            <v>0700G038 CONSULTAS POR COLECCIONES DE LIBROS QUE HACE PARTE DE LA BIBLIOTECA</v>
          </cell>
        </row>
        <row r="177">
          <cell r="B177" t="str">
            <v>08000000 SECTOR  INTERIOR Y JUSTICIA</v>
          </cell>
        </row>
        <row r="178">
          <cell r="B178" t="str">
            <v>0800G001 DISTRITOS JUDICIALES CREADOS</v>
          </cell>
        </row>
        <row r="179">
          <cell r="B179" t="str">
            <v>0800G002 SOLICITUDES ATENDIDAS</v>
          </cell>
        </row>
        <row r="180">
          <cell r="B180" t="str">
            <v>0800G003 REGISTROS INCORPORADOS</v>
          </cell>
        </row>
        <row r="181">
          <cell r="B181" t="str">
            <v>0800G004 EJECUCION DEL PROYECTO SEGUN CRONOGRAMA</v>
          </cell>
        </row>
        <row r="182">
          <cell r="B182" t="str">
            <v>0800G005 COBERTURA DE FORMACION A FUNCIONARIOS</v>
          </cell>
        </row>
        <row r="183">
          <cell r="B183" t="str">
            <v>0800G006 INTERCOMUNICACION E INTEGRACION DE USUARIOS RAMA JUDICIAL MEDIANTE LA CONEXION AL SISTEMA DE INFORMACION</v>
          </cell>
        </row>
        <row r="184">
          <cell r="B184" t="str">
            <v>0800G007 CONGESTIONAMIENTO Y REPRESAMIENTO DE PROCESOS</v>
          </cell>
        </row>
        <row r="185">
          <cell r="B185" t="str">
            <v>0800G008 IMPLEMENTACION DE ESTACIONES DE TRABAJO</v>
          </cell>
        </row>
        <row r="186">
          <cell r="B186" t="str">
            <v>0800G009 CUBRIMIENTO SISTEMA INFORMACION GESTION JUDICIAL</v>
          </cell>
        </row>
        <row r="187">
          <cell r="B187" t="str">
            <v>0800G010 PROCESOS EVACUADOS</v>
          </cell>
        </row>
        <row r="188">
          <cell r="B188" t="str">
            <v>0800G011 SERVICIOS DE INFORMACION OFRECIDOS INTRANET  /INTERNET DE LA RAMA JUDICIAL</v>
          </cell>
        </row>
        <row r="189">
          <cell r="B189" t="str">
            <v>0800G012 CUPOS PARA CAPACITACION SOLICITADOS</v>
          </cell>
        </row>
        <row r="190">
          <cell r="B190" t="str">
            <v>0800G013 CUPOS OFRECIDOS PARA CAPACITACION</v>
          </cell>
        </row>
        <row r="191">
          <cell r="B191" t="str">
            <v>0800G014 SEGUIMIENTO A LA EJECUCION ESTUDIOS DE MERCADO SEGUN CRONOGRAMA</v>
          </cell>
        </row>
        <row r="192">
          <cell r="B192" t="str">
            <v>0800G015 COSTO UNITARIO PROGRAMADO ESTADISTICAS</v>
          </cell>
        </row>
        <row r="193">
          <cell r="B193" t="str">
            <v>0800G016 COSTO UNITARIO EJECUTADO ESTADISTICAS</v>
          </cell>
        </row>
        <row r="194">
          <cell r="B194" t="str">
            <v>0800G017 RELACION COSTO UNITARIO PROGRAMADO VS EJECUTADO DE ESTADISTICAS</v>
          </cell>
        </row>
        <row r="195">
          <cell r="B195" t="str">
            <v>0800G018 COSTO UNITARIO PROGRAMADO LEGISLATIVO</v>
          </cell>
        </row>
        <row r="196">
          <cell r="B196" t="str">
            <v>0800G019 COSTO UNITARIO EJECUTADO LEGISLATIVO</v>
          </cell>
        </row>
        <row r="197">
          <cell r="B197" t="str">
            <v>0800G020 RELACION COSTO UNITARIO PROGRAMADO VS EJECUTADO LEGISLATIVO</v>
          </cell>
        </row>
        <row r="198">
          <cell r="B198" t="str">
            <v>0800G021 COSTO UNITARIO PROGRAMADO MAPA</v>
          </cell>
        </row>
        <row r="199">
          <cell r="B199" t="str">
            <v>0800G022 COSTO UNITARIO EJECUTADO MAPA</v>
          </cell>
        </row>
        <row r="200">
          <cell r="B200" t="str">
            <v>0800G023 RELACION COSTO UNITARIO PROGRAMADO VS EJECUTADO MAPA</v>
          </cell>
        </row>
        <row r="201">
          <cell r="B201" t="str">
            <v>0800G024 COSTO UNITARIO PROGRAMADO ARCHIVOS</v>
          </cell>
        </row>
        <row r="202">
          <cell r="B202" t="str">
            <v>0800G025 COSTO UNITARIO EJECUTADO ARCHIVOS</v>
          </cell>
        </row>
        <row r="203">
          <cell r="B203" t="str">
            <v>0800G026 RELACION COSTO UNITARIO PROGRAMADO VS EJECUTADO ARCHIVOS</v>
          </cell>
        </row>
        <row r="204">
          <cell r="B204" t="str">
            <v>0800G027 COSTO UNITARIO PROGRAMADO MODELOS</v>
          </cell>
        </row>
        <row r="205">
          <cell r="B205" t="str">
            <v>0800G028 COSTO UNITARIO EJECUTADO MODELOS</v>
          </cell>
        </row>
        <row r="206">
          <cell r="B206" t="str">
            <v>0800G029 RELACION COSTO UNITARIO PROGRAMADO VS EJECUTADO MODELOS</v>
          </cell>
        </row>
        <row r="207">
          <cell r="B207" t="str">
            <v>0800G030 COSTO INVERTIDO EN MEJORAMIENTO DE ESQUEMAS DE SEGURIDAD</v>
          </cell>
        </row>
        <row r="208">
          <cell r="B208" t="str">
            <v>0800G031 ASPIRANTES APROBADOS</v>
          </cell>
        </row>
        <row r="209">
          <cell r="B209" t="str">
            <v>0800G032 INVERSION HORA POR FUNCIONARIO CAPACITADO</v>
          </cell>
        </row>
        <row r="210">
          <cell r="B210" t="str">
            <v>0800G033 INVERSION HORA POR EMPLEADO CAPACITADO</v>
          </cell>
        </row>
        <row r="211">
          <cell r="B211" t="str">
            <v>0800G034 USUARIOS CON ACCESO A LA INFORMACION NACIONAL E INTERNACIONAL</v>
          </cell>
        </row>
        <row r="212">
          <cell r="B212" t="str">
            <v>0800G035 TIEMPO DE EJECUCION DEL PROYECTO</v>
          </cell>
        </row>
        <row r="213">
          <cell r="B213" t="str">
            <v>0800G036 ACTUALIZACION PAGINA WEB Y MEDIOS OPTICOS</v>
          </cell>
        </row>
        <row r="214">
          <cell r="B214" t="str">
            <v>0800G037 TASA DE PRODUCCION DE ACTIVIDADES</v>
          </cell>
        </row>
        <row r="215">
          <cell r="B215" t="str">
            <v>0800G038 TASA DE CUMPLIMIENTO DE ACTIVIDADES</v>
          </cell>
        </row>
        <row r="216">
          <cell r="B216" t="str">
            <v>0800G039 TASA DE CUMPLIMIENTO DE LA ASIGNACION PRESUPUESTAL</v>
          </cell>
        </row>
        <row r="217">
          <cell r="B217" t="str">
            <v>0800G040 CUBRIMIENTO ESTACIONES DE TRABAJO</v>
          </cell>
        </row>
        <row r="218">
          <cell r="B218" t="str">
            <v>0800G041 CUBRIMIENTO SISTEMA DE INFORMACION GESTION JUDICIAL</v>
          </cell>
        </row>
        <row r="219">
          <cell r="B219" t="str">
            <v>0800G042 EJECUCION ESTUDIOS DE MERCADO</v>
          </cell>
        </row>
        <row r="220">
          <cell r="B220" t="str">
            <v>09000000 SECTOR MEDIO AMBIENTE</v>
          </cell>
        </row>
        <row r="221">
          <cell r="B221" t="str">
            <v>0900G001 INFRACCIONES IMPUESTAS POR EXPLOTACION ILEGAL</v>
          </cell>
        </row>
        <row r="222">
          <cell r="B222" t="str">
            <v>0900G002 INCENTIVOS A LA REFORESTACION</v>
          </cell>
        </row>
        <row r="223">
          <cell r="B223" t="str">
            <v>0900G003 PAQUETES TECNOLOGICOS VALIDADOS E IMPLEMENTADOS DE APROVECHAMEINTO DE PRODUCTOS NO MADERABLES</v>
          </cell>
        </row>
        <row r="224">
          <cell r="B224" t="str">
            <v>0900G004 AREAS DE CUBRIMIENTO DEL SISTEMA DE PARQUES NACIONALES, SPNN</v>
          </cell>
        </row>
        <row r="225">
          <cell r="B225" t="str">
            <v>0900G005 AREAS DEL SISTEMA DE PARQUES NACIONALES, SPNN CON PLANES DE MANEJO</v>
          </cell>
        </row>
        <row r="226">
          <cell r="B226" t="str">
            <v>0900G006 NUEVAS AREAS DECLARADAS EN EL SISTEMA DE PARQUES NACIONALES, SPNN</v>
          </cell>
        </row>
        <row r="227">
          <cell r="B227" t="str">
            <v>0900G007 CUBRIMIENTO POR FUNCIONARIO DE LA UNIDAD ADMINISTRATIVA ESPECIAL DEL SISTEMA DE PARQUES NACIONALES, UAESPNN A LAS AREAS DEL SISTEMA DE PARQUES NACIONALES, SPNN</v>
          </cell>
        </row>
        <row r="228">
          <cell r="B228" t="str">
            <v>0900G008 AREAS DEL SISTEMA DE PARQUES NACIONALES, SPNN CON MANEJO INTERCULTURAL</v>
          </cell>
        </row>
        <row r="229">
          <cell r="B229" t="str">
            <v>0900G009 AREAS DEL SISTEMA DE PARQUE NACIONALES, SPNN CON ACUERDOS SOCIALES DE MANEJO</v>
          </cell>
        </row>
        <row r="230">
          <cell r="B230" t="str">
            <v>0900G010 AREAS DE RESERVA DE LA SOCIEDAD CIVIL REGISTRADAS</v>
          </cell>
        </row>
        <row r="231">
          <cell r="B231" t="str">
            <v>0900G011 AREAS NATURALES PROTEGIDAS DEL NIVEL LOCAL DECLARADAS</v>
          </cell>
        </row>
        <row r="232">
          <cell r="B232" t="str">
            <v>0900G012 AREAS NATURALES PROTEGIDAS  DECLARADAS POR LA CORPORACION AUTONOMA REGIONAL, CAR Y/O DEPARTAMENTOS.</v>
          </cell>
        </row>
        <row r="233">
          <cell r="B233" t="str">
            <v>0900G013 CUENCAS DECLARADAS EN ORDENAMIENTO Y CONSERVACION A NIVEL NACIONAL.</v>
          </cell>
        </row>
        <row r="234">
          <cell r="B234" t="str">
            <v>0900G014 INCENTIVOS OTORGADOS</v>
          </cell>
        </row>
        <row r="235">
          <cell r="B235" t="str">
            <v>0900G015 MUNICIPIOS CON PROGRAMA DE EDUCACION AMBIENTAL EN EL MANEJO INTEGRAL DE RESIDUOS SOLIDOS.</v>
          </cell>
        </row>
        <row r="236">
          <cell r="B236" t="str">
            <v>0900G016 ASESORIAS O ACOMPAÑAMIENTO A PROCESOS PRODUCTIVOS POR PARTE DEL MINAMBIENTE</v>
          </cell>
        </row>
        <row r="237">
          <cell r="B237" t="str">
            <v>0900G017 AREA ADQUIRIDA Y DEDICADA A LA CONSERVACION</v>
          </cell>
        </row>
        <row r="238">
          <cell r="B238" t="str">
            <v>0900G018 PRESUPUESTO APROBADO AL  SISTEMA DE PARQUES NACIONALES VS PRESUPUESTO REQUERIDO.</v>
          </cell>
        </row>
        <row r="239">
          <cell r="B239" t="str">
            <v>0900G019 CONSTRUCCION DE INFRAESTRUCTURA ECOTURISTICA DEL SISTEMA NACIONAL DE PARQUES, SPNN</v>
          </cell>
        </row>
        <row r="240">
          <cell r="B240" t="str">
            <v>0900G020 INFRAESTRUCTURA EN MANTENIMIENTO EN EL SISTEMA DE PARQUES NACIONALES, SPNN DE ECOTURISMO</v>
          </cell>
        </row>
        <row r="241">
          <cell r="B241" t="str">
            <v>0900G021 SISTEMAS REGIONALES Y LOCALES DE AREAS PROTEGIDAS ACOMPAÑADOS POR EL SISTEMA DE PARQUES NACIONALES, SPNN</v>
          </cell>
        </row>
        <row r="242">
          <cell r="B242" t="str">
            <v>0900G022 INCENTIVOS A LA CONSERVACION DEL MEDIO AMBIENTE OTORGADOS</v>
          </cell>
        </row>
        <row r="243">
          <cell r="B243" t="str">
            <v>0900G023 OTORGAMIENTO DE ACUERDOS A LA CONSERVACION DEL MEDIO AMBIENTE</v>
          </cell>
        </row>
        <row r="244">
          <cell r="B244" t="str">
            <v>0900G024 SEGUIMIENTO A LA FORMULACION DEL PROYECTO DE PROCESOS DE TECNOLOGIAS LIMPIAS</v>
          </cell>
        </row>
        <row r="245">
          <cell r="B245" t="str">
            <v>0900G025 MONTO DE CARGA CONTAMINANTE - DBO (MEDIDA CONTENIDA DE MATERIA ORGANICA BIODEGRADABLE)</v>
          </cell>
        </row>
        <row r="246">
          <cell r="B246" t="str">
            <v>0900G026 MONTO DE CARGA CONTAMINANTE - SST (MEDIDA DE SOLIDOS SUSPENDIDOS TOTALES)</v>
          </cell>
        </row>
        <row r="247">
          <cell r="B247" t="str">
            <v>0900G027 PROYECTOS PILOTO DE DESCONTAMINACION DE AGUAS</v>
          </cell>
        </row>
        <row r="248">
          <cell r="B248" t="str">
            <v>10000000 SECTOR ADMINISTRACION DEL ESTADO</v>
          </cell>
        </row>
        <row r="249">
          <cell r="B249" t="str">
            <v>1000G001 INGRESOS TRIBUTARIOS TERRITORIALES</v>
          </cell>
        </row>
        <row r="250">
          <cell r="B250" t="str">
            <v>1000G002 GASTOS DE FUNCIONAMIENTO ENTES TERRITORIALES</v>
          </cell>
        </row>
        <row r="251">
          <cell r="B251" t="str">
            <v>1000G003 CONTRATOS FIRMADOS PARA DAR CUMPLIMIENTO AL PROYECTO MAFP</v>
          </cell>
        </row>
        <row r="252">
          <cell r="B252" t="str">
            <v>1000G101 COBERTURA UNIDADES DE ATENCION Y ORIENTACION CONFORMADAS Y FORTALECIDAS</v>
          </cell>
        </row>
        <row r="253">
          <cell r="B253" t="str">
            <v>1000G102 EJECUCION PRESUPUESTAL VS APROPIAPIACION DEFINITIVA</v>
          </cell>
        </row>
        <row r="254">
          <cell r="B254" t="str">
            <v>1000G103 ALIANZAS FIRMADAS PARA AYUDA A DESPLAZADOS</v>
          </cell>
        </row>
        <row r="255">
          <cell r="B255" t="str">
            <v>1000G104 RETORNO DE FAMILIAS POR LA GESTION PROGRAMAS DE LA RED SOCIAL DE SOLIDARIDAD, RSS</v>
          </cell>
        </row>
        <row r="256">
          <cell r="B256" t="str">
            <v>1000G105 REDES TERRITORIALES CONFORMADAS</v>
          </cell>
        </row>
        <row r="257">
          <cell r="B257" t="str">
            <v>1000G106 AVANCE EN LA IMPLEMENTACION DE SISTEMAS DE MONITOREO Y SEGUIMIENTO</v>
          </cell>
        </row>
        <row r="258">
          <cell r="B258" t="str">
            <v>1000G107 NRO DE FAMILIAS RETORNADAS</v>
          </cell>
        </row>
        <row r="259">
          <cell r="B259" t="str">
            <v>1000G108 NRO DE FAMILIAS REUBICADAS</v>
          </cell>
        </row>
        <row r="260">
          <cell r="B260" t="str">
            <v>1000G109 ACCIONES DE FORTALECIMIENTO Y PROMOCION PARA LA CONFORMACION DE COMITES MUNICIPALES Y DEPARTAMENTALES</v>
          </cell>
        </row>
        <row r="261">
          <cell r="B261" t="str">
            <v>1000G110 ACCIONES DE FORTALECIMIENTO INSTITUCIONAL EMPRENDIDAS</v>
          </cell>
        </row>
        <row r="262">
          <cell r="B262" t="str">
            <v>1000G111 ACCIONES DE CAPACITACION PARA FORTALECIMIENTO DE REDES COMUNITARIAS EMPRENDIDAS</v>
          </cell>
        </row>
        <row r="263">
          <cell r="B263" t="str">
            <v>1000G112 PLANES PARA GARANTIZAR LA PROTECCION Y SEGURIDAD A LA POBLACION</v>
          </cell>
        </row>
        <row r="264">
          <cell r="B264" t="str">
            <v>1000G113 ESTRATEGIAS PARA ORGANIZAR Y FORTALECER LOS PROCESOS SOCIALES, COMUNITARIOS IMPLEMENTADOS</v>
          </cell>
        </row>
        <row r="265">
          <cell r="B265" t="str">
            <v>1000G114 ESTRATEGIAS PARA ORGANIZAR Y FORTALECER LA ADMINISTRACION PUBLICA REALIZADOS</v>
          </cell>
        </row>
        <row r="266">
          <cell r="B266" t="str">
            <v>1000G115 PLANES Y ESTRATEGIAS PARA ORGANIZAR Y FORTALECER INCORPORACION CON LA COMUNIDAD RECEPTORA</v>
          </cell>
        </row>
        <row r="267">
          <cell r="B267" t="str">
            <v>1000G201 EJECUCION REAL DEL GASTO PUBLICO</v>
          </cell>
        </row>
        <row r="268">
          <cell r="B268" t="str">
            <v>1000G202 IMPLEMENTACION DEL SISTEMA DE GESTION</v>
          </cell>
        </row>
        <row r="269">
          <cell r="B269" t="str">
            <v>1000G203 IMPLEMENTACION DEL SISTEMA DATAWAREHOUSE</v>
          </cell>
        </row>
        <row r="270">
          <cell r="B270" t="str">
            <v>1000G204 IMPLEMENTACION DEL SISTEMA DE SEGURIDAD</v>
          </cell>
        </row>
        <row r="271">
          <cell r="B271" t="str">
            <v>1000G205 TIEMPO DE EJECUCION DE PROYECTO</v>
          </cell>
        </row>
        <row r="272">
          <cell r="B272" t="str">
            <v>1000G206 RECURSO INVERTIDOS POR UNIDAD DE EQUIPO REPARADO POR LA ENTIDAD</v>
          </cell>
        </row>
        <row r="273">
          <cell r="B273" t="str">
            <v>1000G207 RECURSOS INVERTIDOS POR LA ENTIDAD EN INFRAESTRUCTURA</v>
          </cell>
        </row>
        <row r="274">
          <cell r="B274" t="str">
            <v>1000G208 COSTOS DE RENOVACION DE EQUIPOS FRENTE AL COSTO DEL MISMO</v>
          </cell>
        </row>
        <row r="275">
          <cell r="B275" t="str">
            <v>1000G209 COSTO HORA DE INVERSION EN CAPACITACION A FUNCIONARIOS</v>
          </cell>
        </row>
        <row r="276">
          <cell r="B276" t="str">
            <v>1000G301 PUBLICACION DE DOCUMENTOS</v>
          </cell>
        </row>
        <row r="277">
          <cell r="B277" t="str">
            <v>1000G302 REUNIONES ATENDIDAS</v>
          </cell>
        </row>
        <row r="278">
          <cell r="B278" t="str">
            <v>1000G303 AVANCE DE LA PROGRAMACION DE PROYECTOS (IMPULSADOS, APOYADOS, FINNACIADOS, ETC)</v>
          </cell>
        </row>
        <row r="279">
          <cell r="B279" t="str">
            <v>1000G304 PROYECTOS Y/O PROGRAMAS EXITOSOS DEL  PROGRAMA  PLAN CARIBE</v>
          </cell>
        </row>
        <row r="280">
          <cell r="B280" t="str">
            <v>1000G305 GESTION DEL PROGRAMA PLAN CARIBE</v>
          </cell>
        </row>
        <row r="281">
          <cell r="B281" t="str">
            <v>1000G306 FUNCIONARIOS CAPACITADOS EN PROYECTOS</v>
          </cell>
        </row>
        <row r="282">
          <cell r="B282" t="str">
            <v>1000G307 ENTIDADES CAPACITADAS EN PROYECTOS</v>
          </cell>
        </row>
        <row r="283">
          <cell r="B283" t="str">
            <v>1000G308 CUMPLIMIENTO A CRONOGRAMA DE IMPLEMENTACION DEL SINAGEP</v>
          </cell>
        </row>
        <row r="284">
          <cell r="B284" t="str">
            <v>1000G310 COBERTURA DE ACOMPAÑAMIENTO TERRITORIAL</v>
          </cell>
        </row>
        <row r="285">
          <cell r="B285" t="str">
            <v>1000G311 PROYECTOS DE ASESORIA</v>
          </cell>
        </row>
        <row r="286">
          <cell r="B286" t="str">
            <v>1000G312 ACTIVIDADES DE CAPACITACION</v>
          </cell>
        </row>
        <row r="287">
          <cell r="B287" t="str">
            <v>1000G313 RECURSOS UTILIZADOS EN PUBLICACIONES</v>
          </cell>
        </row>
        <row r="288">
          <cell r="B288" t="str">
            <v>1000G314 RECURSOS INVERTIDOS EN REPOSICION DE EQUIPOS</v>
          </cell>
        </row>
        <row r="289">
          <cell r="B289" t="str">
            <v>1000G315 RECURSOS UTILIZADOS EN MANTENIMIENTO</v>
          </cell>
        </row>
        <row r="290">
          <cell r="B290" t="str">
            <v>1000G316 RECURSOS UTILIZADOS EN MATERIALES Y SUMINISTROS</v>
          </cell>
        </row>
        <row r="291">
          <cell r="B291" t="str">
            <v>1000G317 UTILIZACION DE CUPOS OFRECIDOS EN LOS PROGRAMAS DE BIENESTAR SOCIAL</v>
          </cell>
        </row>
        <row r="292">
          <cell r="B292" t="str">
            <v>1000G318 DEPURACION (REVISION) CUENTA DE PROPIEDAD Y EQUIPO</v>
          </cell>
        </row>
        <row r="293">
          <cell r="B293" t="str">
            <v>1000G319 CONVENIOS FIRMADOS PARA LA PREPARACION DE PROYECTOS (QUE CONTARON CON ASESORIA POR PARTE DEL DNP)</v>
          </cell>
        </row>
        <row r="294">
          <cell r="B294" t="str">
            <v>1000G401 PROGRAMACION AVANCE A DE PROYECTOS DAS.</v>
          </cell>
        </row>
        <row r="295">
          <cell r="B295" t="str">
            <v>1000G501 RESPUESTA A REQUERIMIENTOS O SOLICITUDES</v>
          </cell>
        </row>
        <row r="296">
          <cell r="B296" t="str">
            <v>1000G502 SOLUCIONES INFORMATICAS IMPLEMENTADAS</v>
          </cell>
        </row>
        <row r="297">
          <cell r="B297" t="str">
            <v>11000000 SECTOR AGROPECUARIO</v>
          </cell>
        </row>
        <row r="298">
          <cell r="B298" t="str">
            <v>1100G001 CARTERA AGROPECUARIA POR LINEA DE CREDITO</v>
          </cell>
        </row>
        <row r="299">
          <cell r="B299" t="str">
            <v>1100G002 ALIANZAS FIRMADAS FRENTE A DEMANDA DE CONSTITUCION DE ALIANZAS</v>
          </cell>
        </row>
        <row r="300">
          <cell r="B300" t="str">
            <v>1100G003 ALIANZAS ESTRATEGICAS FIRMADAS PARA ADECUACION DE TIERRAS</v>
          </cell>
        </row>
        <row r="301">
          <cell r="B301" t="str">
            <v>1100G004 LABORATORIOS Y CENTROS DE DIAGNOSTICO PARA LA  PREVENCION Y CONTROL DE LA SANIDAD AGROPECUARIA EN OPERACION</v>
          </cell>
        </row>
        <row r="302">
          <cell r="B302" t="str">
            <v>1100G005 AREAS LIBRES DE PLAGAS</v>
          </cell>
        </row>
        <row r="303">
          <cell r="B303" t="str">
            <v>1100G006 FUNCIONARIOS CAPACITADOS A NIVEL DE POSGRADO</v>
          </cell>
        </row>
        <row r="304">
          <cell r="B304" t="str">
            <v>1100G007 CAPACITACION NO FORMAL A FUNCIONARIOS</v>
          </cell>
        </row>
        <row r="305">
          <cell r="B305" t="str">
            <v>1100G009 CAPACITACION Y FORTALECIMIENTO DE ORGANIZACIONES AFRO COLOMBIANAS</v>
          </cell>
        </row>
        <row r="306">
          <cell r="B306" t="str">
            <v>1100G010 COFINANCIACIONES OBTENIDAS</v>
          </cell>
        </row>
        <row r="307">
          <cell r="B307" t="str">
            <v>1100G011 COFINANCIACION A PROYECTOS</v>
          </cell>
        </row>
        <row r="308">
          <cell r="B308" t="str">
            <v>1100G012 COMERCIALIZACION DE SERVICIOS AMBIENTALES EN LOS TERRITORIOS DE COMUNIDADES NEGRAS</v>
          </cell>
        </row>
        <row r="309">
          <cell r="B309" t="str">
            <v>1100G013 CONVENIOS FIRMADOS CON ENTES TERRITORIALES</v>
          </cell>
        </row>
        <row r="310">
          <cell r="B310" t="str">
            <v>1100G014 CONVENIOS FIRMADOS CON ENTES PUBLICOS NACIONALES  Y PRIVADOS</v>
          </cell>
        </row>
        <row r="311">
          <cell r="B311" t="str">
            <v>1100G015 CONVENIOS FIRMADOS O FORTALECIDOS</v>
          </cell>
        </row>
        <row r="312">
          <cell r="B312" t="str">
            <v>1100G016 CURSOS DE CAPACITACION Y TRANSFERENCIAS DE TECNOLOGIAS REALIZADOS</v>
          </cell>
        </row>
        <row r="313">
          <cell r="B313" t="str">
            <v>1100G017 EFECTIVIDAD DEL RECAUDO</v>
          </cell>
        </row>
        <row r="314">
          <cell r="B314" t="str">
            <v>1100G018 ESPECIES VEGETALES CON TECNOLOGIA IDENTIFICADA PARA EVALUACION DE RIESGOS DERIVADOS DEL USO DE ORGANISMOS MODIFICADOS GENETICAMENTE</v>
          </cell>
        </row>
        <row r="315">
          <cell r="B315" t="str">
            <v>1100G019 COBERTURA DE ADECUACION DE TIERRAS</v>
          </cell>
        </row>
        <row r="316">
          <cell r="B316" t="str">
            <v>1100G020 INFRACCIONES POR EXPLOTACION ILEGAL</v>
          </cell>
        </row>
        <row r="317">
          <cell r="B317" t="str">
            <v>1100G021 DIAGNOSTICOS GENERADOS</v>
          </cell>
        </row>
        <row r="318">
          <cell r="B318" t="str">
            <v>1100G022 AREA ADECUADA QUE SE INCORPORAN EN PEQUEÑA ESCALA ACUICOLA</v>
          </cell>
        </row>
        <row r="319">
          <cell r="B319" t="str">
            <v>1100G023 AREA ATENDIDA CON CUBRIMIENTO DE INCENTIVO FINANCIERO</v>
          </cell>
        </row>
        <row r="320">
          <cell r="B320" t="str">
            <v>1100G024 PAQUETES TECNOLOGICOS DE ESPECIES PROMISORIAS RECOMENDADOS PARA TRANSFERENCIA A PRODUCTORES</v>
          </cell>
        </row>
        <row r="321">
          <cell r="B321" t="str">
            <v>1100G025 PLANES DE ORDENAMIENTO Y MANEJO DE RECURSOS PESQUEROS</v>
          </cell>
        </row>
        <row r="322">
          <cell r="B322" t="str">
            <v>1100G026 POBLACION AFRO COLOMBIANA BENEFICIADA CON TIERRA</v>
          </cell>
        </row>
        <row r="323">
          <cell r="B323" t="str">
            <v>1100G027 PRODUCCION AGROPECUARIA CON INCENTIVOS A LA COMERCIALIZACION</v>
          </cell>
        </row>
        <row r="324">
          <cell r="B324" t="str">
            <v>1100G028 AREA CONSTITUIDA O AMPLIADA EN RESGUARDOS INDIGENAS</v>
          </cell>
        </row>
        <row r="325">
          <cell r="B325" t="str">
            <v>1100G029 AREA TITULADA</v>
          </cell>
        </row>
        <row r="326">
          <cell r="B326" t="str">
            <v>1100G030 CARTERA COMPRADA</v>
          </cell>
        </row>
        <row r="327">
          <cell r="B327" t="str">
            <v>1100G031 FAMILIAS BENEFICIADAS CON ADQUISICION DE TIERRAS</v>
          </cell>
        </row>
        <row r="328">
          <cell r="B328" t="str">
            <v>1100G032 AREA ADQUIRIDAS PARA CAMPESINOS</v>
          </cell>
        </row>
        <row r="329">
          <cell r="B329" t="str">
            <v>1100G033 INSUMOS AGRICOLAS QUE NO CUMPLEN CON LA CALIDAD OFRECIDA POR LOS PRODUCTORES</v>
          </cell>
        </row>
        <row r="330">
          <cell r="B330" t="str">
            <v>1100G034 INSUMOS PECUARIOS QUE NO CUMPLEN CON LOS REQUISITOS DE CALIDAD</v>
          </cell>
        </row>
        <row r="331">
          <cell r="B331" t="str">
            <v>1100G035 AREA DE INFRAESTRUCTURA MEJORADA</v>
          </cell>
        </row>
        <row r="332">
          <cell r="B332" t="str">
            <v>1100G036 MICROEMPRESARIOS BENEFICIADOS</v>
          </cell>
        </row>
        <row r="333">
          <cell r="B333" t="str">
            <v>1100G037 PREDIOS AJUSTADOS AL CRITERIO DE CONCENTRACION PARCELARIA</v>
          </cell>
        </row>
        <row r="334">
          <cell r="B334" t="str">
            <v>1100G038 RESGUARDOS INDIGENAS CONSTITUIDOS</v>
          </cell>
        </row>
        <row r="335">
          <cell r="B335" t="str">
            <v>1100G039 INVESTIGACION ESTABLECIDAS EN CADENAS</v>
          </cell>
        </row>
        <row r="336">
          <cell r="B336" t="str">
            <v>1100G040 DESARROLLO DE CADENAS</v>
          </cell>
        </row>
        <row r="337">
          <cell r="B337" t="str">
            <v>1100G041 SOLUCIONES DE VIVIENDA</v>
          </cell>
        </row>
        <row r="338">
          <cell r="B338" t="str">
            <v>1100G042 TITULOS EXPEDIDOS</v>
          </cell>
        </row>
        <row r="339">
          <cell r="B339" t="str">
            <v>1100G043 VACUNACION CONTRA LA FIEBRE AFTOSA EN BOVINOS</v>
          </cell>
        </row>
        <row r="340">
          <cell r="B340" t="str">
            <v>1100G044 PRODUCTOS CON CADENAS ESTABLECIDAS</v>
          </cell>
        </row>
        <row r="341">
          <cell r="B341" t="str">
            <v>1100G045 PROTECCION DE DERECHOS LA PROPIEDAD INTELECTUAL EN VARIEDADES VEGETALES</v>
          </cell>
        </row>
        <row r="342">
          <cell r="B342" t="str">
            <v>1100G046 TIERRAS TITULADAS COLECTIVAMENTE A LAS COMUNIDADES NEGRAS</v>
          </cell>
        </row>
        <row r="343">
          <cell r="B343" t="str">
            <v>1100G047 TITULOS COLECTIVOS EXPEDIDOS</v>
          </cell>
        </row>
        <row r="344">
          <cell r="B344" t="str">
            <v>1100G048 VALOR SUBSIDIO DE TIERRA OTORGADOS POR FAMILIA</v>
          </cell>
        </row>
        <row r="345">
          <cell r="B345" t="str">
            <v>12000000 SECTOR SANEAMIENTO BASICO</v>
          </cell>
        </row>
        <row r="346">
          <cell r="B346" t="str">
            <v>1200G001 KILOMETROS DE RED DOMICILIARIA ATENDIDOS</v>
          </cell>
        </row>
        <row r="347">
          <cell r="B347" t="str">
            <v>1200G002 EMPRESAS EFICIENTES</v>
          </cell>
        </row>
        <row r="348">
          <cell r="B348" t="str">
            <v>1200G003 INSTRUMENTOS DE ASISTENCIA TECNICA DESARROLLADOS</v>
          </cell>
        </row>
        <row r="349">
          <cell r="B349" t="str">
            <v>1200G004 CONVENIOS O ACUERDOS SUSCRITOS CON MUNICIPIOS PARA LA ESTRUCTURACION DE ESQUEMAS SOLIDARIOS</v>
          </cell>
        </row>
        <row r="350">
          <cell r="B350" t="str">
            <v>13000000 SECTOR TRABAJO Y SEGURIDAD SOCIAL</v>
          </cell>
        </row>
        <row r="351">
          <cell r="B351" t="str">
            <v>1300G001 ENTES TERRITORIALES CON LOS CUALES EL ICBF HA CONCERTADO LA INCLUSION DE PROYECTOS DE NIÑEZ Y FAMILIA EN EL PLAN DE DESARROLLO TERRITORIAL</v>
          </cell>
        </row>
        <row r="352">
          <cell r="B352" t="str">
            <v>1300G002 FAMILIAS DESPLAZADAS ATENDIDAS POR LA RED DE SOLIDARIDAD SOCIAL</v>
          </cell>
        </row>
        <row r="353">
          <cell r="B353" t="str">
            <v>1300G003 PROCESOS PRODUCTIVOS AGRICOLAS EN  IMPLEMENTACION</v>
          </cell>
        </row>
        <row r="354">
          <cell r="B354" t="str">
            <v>1300G004 PROGRAMAS DE DESARROLLO Y PAZ EN IMPLEMENTACION</v>
          </cell>
        </row>
        <row r="355">
          <cell r="B355" t="str">
            <v>1300G005 PROYECTOS EN IMPLEMENTACION QUE CONTRARRESTEN EL DETERIORO AMBIENTAL PRODUCIDO POR CULTIVOS ILICITOS</v>
          </cell>
        </row>
        <row r="356">
          <cell r="B356" t="str">
            <v>1300G006 RECAUDO DE APORTES PARAFISCALES</v>
          </cell>
        </row>
        <row r="357">
          <cell r="B357" t="str">
            <v>1300G007 INGRESOS RECAUDADOS POR PRODUCCION DE CENTROS</v>
          </cell>
        </row>
        <row r="358">
          <cell r="B358" t="str">
            <v>1300G008 PRESUPUESTO EJECUTADO POR ADMINISTRACION EDUCATIVA Y APOYO A LA FORMACION</v>
          </cell>
        </row>
        <row r="359">
          <cell r="B359" t="str">
            <v>1300G009 RECAUDO DE APORTES FONDO INDUSTRIA DE LA CONSTRUCCION, FIC</v>
          </cell>
        </row>
        <row r="360">
          <cell r="B360" t="str">
            <v>1300G010 RECURSOS PRESUPUESTALES ASIGNADOS PARA ACTUALIZACION O ELABORACION DE DISEÑOS CURRICULARES</v>
          </cell>
        </row>
        <row r="361">
          <cell r="B361" t="str">
            <v>1300G011 RECURSOS PRESUPUESTALES ASIGNADOS PARA DOTACION Y SUSTITUCION DE EQUIPOS</v>
          </cell>
        </row>
        <row r="362">
          <cell r="B362" t="str">
            <v>1300G012 RECURSOS PRESUPUESTALES ASIGNADOS PARA LA ADECUACION DE EDIFICIOS</v>
          </cell>
        </row>
        <row r="363">
          <cell r="B363" t="str">
            <v>1300G013 RECURSOS QUE RESPALDAN EL PAGO DE LAS MESADAS PENSIONALES</v>
          </cell>
        </row>
        <row r="364">
          <cell r="B364" t="str">
            <v>1300G014 RECOPILACION DE INFORMACION DE LAS ADMINISTRADORAS DE PLANES DE BENEFICIOS, APB</v>
          </cell>
        </row>
        <row r="365">
          <cell r="B365" t="str">
            <v>1300G015 CANTIDAD DE CASOS IRREGULARES DETECTADOS</v>
          </cell>
        </row>
        <row r="366">
          <cell r="B366" t="str">
            <v>14000000 SECTOR VIVIENDA Y DESARROLLO URBANO</v>
          </cell>
        </row>
        <row r="367">
          <cell r="B367" t="str">
            <v>1400G001 RECURSOS DESTINADOS A  LA  CONSTRUCCION DE VIVIENDA DE INTERES  SOCIAL</v>
          </cell>
        </row>
        <row r="368">
          <cell r="B368" t="str">
            <v>1400G002 MUNICIPIOS CON PLANES DE ORDENAMIENTO TERRITORIAL, POT´S ADOPTADOS</v>
          </cell>
        </row>
        <row r="369">
          <cell r="B369" t="str">
            <v>1400G003 MUNICIPIOS QUE HA REALIZADO MODIFICACIONES AL POT POR VARIABLE DE AMENAZAS Y RIESGOS</v>
          </cell>
        </row>
        <row r="370">
          <cell r="B370" t="str">
            <v>1400G004 PREDIOS LEGALIZADOS</v>
          </cell>
        </row>
        <row r="371">
          <cell r="B371" t="str">
            <v>1400G005 AVANCE EN TIEMPO DEL PROYECTO.</v>
          </cell>
        </row>
        <row r="372">
          <cell r="B372" t="str">
            <v>1400G006 NORMAS DE CALIDAD DE VIVIENDA INCORPORADAS AL SISTEMA PRODUCTIVO</v>
          </cell>
        </row>
        <row r="373">
          <cell r="B373" t="str">
            <v>15000000 SECTOR DESARROLLO COMUNITARIO</v>
          </cell>
        </row>
        <row r="374">
          <cell r="B374" t="str">
            <v>1500G001 PRESUPUESTO EJECUTADO EN PROGRAMAS DIRIGIDOS A COMUNIDADES CAMPESINAS</v>
          </cell>
        </row>
        <row r="375">
          <cell r="B375" t="str">
            <v>1500G002 GASTOS DE INVER Y FUNCIONAMIENTO .</v>
          </cell>
        </row>
        <row r="376">
          <cell r="B376" t="str">
            <v>17000000 SECTOR TURISMO</v>
          </cell>
        </row>
        <row r="377">
          <cell r="B377" t="str">
            <v>1700G001 ASIGNACION DE RECURSOS SECTOR TURISMO</v>
          </cell>
        </row>
        <row r="378">
          <cell r="B378" t="str">
            <v>1700G002 CUBRIMIENTO DE ATRACTIVOS TURISTICOS CON VIGILANCIA</v>
          </cell>
        </row>
        <row r="379">
          <cell r="B379" t="str">
            <v>1700G003 EFECTIVOS DE POLICIA TURISTICA REQUERIDOS</v>
          </cell>
        </row>
        <row r="380">
          <cell r="B380" t="str">
            <v>1700G004 INVERSION EN ADQUISICION Y EQUIPOS DENTRO DEL PRESUPUESTO DE LA ENTIDAD</v>
          </cell>
        </row>
        <row r="381">
          <cell r="B381" t="str">
            <v>1700G005 INVERSION EN ACTIVIDADES DE CAPACITACION TURISTICA DENTRO DEL PRESUPUESTO DE LA ENTIDAD</v>
          </cell>
        </row>
        <row r="382">
          <cell r="B382" t="str">
            <v>1700G006 CUBRIMIENTO CON PUNTOS DE INFORMACION Y CONTROL</v>
          </cell>
        </row>
        <row r="383">
          <cell r="B383" t="str">
            <v>1700G007 PUESTOS DE INFORMACION Y CONTROL EN DESTINOS TURISTICOS</v>
          </cell>
        </row>
        <row r="384">
          <cell r="B384" t="str">
            <v>1700G008 PARTICIPACION EN REUNIONES TECNICAS</v>
          </cell>
        </row>
        <row r="385">
          <cell r="B385" t="str">
            <v>1700G009 INVERSION EN ACTIVIDADES DE APROVECHAMIENTO Y PARTICIPACION DENTRO DEL PRESUPUESTO DE LA ENTIDAD</v>
          </cell>
        </row>
        <row r="386">
          <cell r="B386" t="str">
            <v>1700G010 DIVISAS RECIBIDAS POR TURISMO</v>
          </cell>
        </row>
        <row r="387">
          <cell r="B387" t="str">
            <v>1700G011 QUEJAS Y RECLAMOS CONTRA PRESTADORES DE SERVICIOS TURISTICOS ANTES DE LA CERTIFICACION.</v>
          </cell>
        </row>
        <row r="388">
          <cell r="B388" t="str">
            <v>1700G012 QUEJAS Y RECLAMOS CONTRA PRESTADORES DE SERVICIOS TURISTICOS DESPUES DE LA CERTIFICACION</v>
          </cell>
        </row>
        <row r="389">
          <cell r="B389" t="str">
            <v>1700G013 RECURSOS INVERTIDOS EN LICITACION ABIERTAS</v>
          </cell>
        </row>
        <row r="390">
          <cell r="B390" t="str">
            <v>19000000 SECTOR ARTESANIAS</v>
          </cell>
        </row>
        <row r="391">
          <cell r="B391" t="str">
            <v>1900G001 COSTO POR ARTESANO ATENDIDO POR ACTIVIDADES ORGANIZADAS O LIDERADAS POR ARTESANIAS DE COLOMBIA</v>
          </cell>
        </row>
        <row r="392">
          <cell r="B392" t="str">
            <v>20000000 CIENCIA Y TECNOLOGIA</v>
          </cell>
        </row>
        <row r="393">
          <cell r="B393" t="str">
            <v>2000G001 VALOR TOTAL QUE DEMANDA LA CONVOCATORIA DE LOS PROYECTOS</v>
          </cell>
        </row>
        <row r="394">
          <cell r="B394" t="str">
            <v>2000G002 EXCEDENTES DE APROPIACION DEL RUBRO</v>
          </cell>
        </row>
        <row r="395">
          <cell r="B395" t="str">
            <v>2000G003 MONTO DE LOS RECURSOS ASIGNADOS A LOS PROYECTOS</v>
          </cell>
        </row>
        <row r="396">
          <cell r="B396" t="str">
            <v>2000G004 MONTO DE LOS RECURSOS DE CONTRAPARTIDA MOVILIZADOS</v>
          </cell>
        </row>
        <row r="397">
          <cell r="B397" t="str">
            <v>2000G005 MONTO DE LOS RECURSOS EJECUTADOS</v>
          </cell>
        </row>
        <row r="398">
          <cell r="B398" t="str">
            <v>2000G006 MONTO TOTAL DE LAS GARANTIAS OTORGADAS</v>
          </cell>
        </row>
        <row r="399">
          <cell r="B399" t="str">
            <v>2000G007 MONTO TOTAL DE RECURSOS DESTINADOS AL RUBRO.</v>
          </cell>
        </row>
        <row r="400">
          <cell r="B400" t="str">
            <v>2000G008 MONTO TOTAL DE RECURSOS EJECUTADOS..</v>
          </cell>
        </row>
        <row r="401">
          <cell r="B401" t="str">
            <v>2000G009 MONTO TOTAL DE RECURSOS EJECUTADOS PARA AFIANZAR LA APROPIACION SOCIAL DEL CONOCIMIENTO</v>
          </cell>
        </row>
        <row r="402">
          <cell r="B402" t="str">
            <v>2000G010 PRESUPUESTO EJECUTADO FRENTE A PRESUPUESTO ASIGNADO.</v>
          </cell>
        </row>
        <row r="403">
          <cell r="B403" t="str">
            <v>2000G011 RELACION DE LOS FONDOS DE CONTRAPARTIDA CON RESPECTO AL APORTE NACIONAL</v>
          </cell>
        </row>
      </sheetData>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Área Afectada"/>
      <sheetName val="Características Demógraficas"/>
      <sheetName val="Área Beneficiada"/>
      <sheetName val="Ubicación Geógrafica"/>
      <sheetName val="Ingresos y Beneficios"/>
      <sheetName val="Fuentes de Financiación"/>
      <sheetName val="Flujo de Caja"/>
      <sheetName val="Resumen Evaluación"/>
      <sheetName val="Estado del Proyecto"/>
      <sheetName val="Componentes del Gasto"/>
      <sheetName val="Programación de Metas"/>
      <sheetName val="Viabilidad"/>
      <sheetName val="Listado"/>
      <sheetName val="Control"/>
    </sheetNames>
    <sheetDataSet>
      <sheetData sheetId="0">
        <row r="3">
          <cell r="V3" t="str">
            <v>Actualizacion</v>
          </cell>
        </row>
        <row r="4">
          <cell r="V4" t="str">
            <v>Registro</v>
          </cell>
        </row>
      </sheetData>
      <sheetData sheetId="1"/>
      <sheetData sheetId="2"/>
      <sheetData sheetId="3"/>
      <sheetData sheetId="4"/>
      <sheetData sheetId="5"/>
      <sheetData sheetId="6"/>
      <sheetData sheetId="7"/>
      <sheetData sheetId="8"/>
      <sheetData sheetId="9"/>
      <sheetData sheetId="10"/>
      <sheetData sheetId="11"/>
      <sheetData sheetId="12">
        <row r="2">
          <cell r="H2" t="str">
            <v>Cumple</v>
          </cell>
          <cell r="I2" t="str">
            <v>Si</v>
          </cell>
        </row>
        <row r="3">
          <cell r="H3" t="str">
            <v>Cumple Parcialmente</v>
          </cell>
          <cell r="I3" t="str">
            <v>No</v>
          </cell>
        </row>
        <row r="4">
          <cell r="H4" t="str">
            <v>No Cumple</v>
          </cell>
        </row>
      </sheetData>
      <sheetData sheetId="13"/>
      <sheetData sheetId="1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Indice"/>
      <sheetName val="EV-01"/>
      <sheetName val="EV-02"/>
      <sheetName val="EV-03"/>
      <sheetName val="EV-04"/>
      <sheetName val="EV-05"/>
      <sheetName val="EV-06"/>
      <sheetName val="EV-07"/>
      <sheetName val="EV-08"/>
      <sheetName val="EV-09"/>
      <sheetName val="EV-10"/>
      <sheetName val="EV-11"/>
      <sheetName val="EV-12"/>
      <sheetName val="EV-13"/>
      <sheetName val="EV-14"/>
      <sheetName val="EV-15"/>
      <sheetName val="EV-16"/>
      <sheetName val="EV-17"/>
      <sheetName val="EV-18"/>
      <sheetName val="EV-19"/>
      <sheetName val="EV-20"/>
      <sheetName val="EV-21"/>
      <sheetName val="EV-22"/>
      <sheetName val="des_rps"/>
      <sheetName val="calcul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t="str">
            <v>Accesorios y repuestos</v>
          </cell>
        </row>
        <row r="2">
          <cell r="A2" t="str">
            <v>Acepillado, incluye fabricación de listón y molduras en blanco</v>
          </cell>
        </row>
        <row r="3">
          <cell r="A3" t="str">
            <v>Agua potable</v>
          </cell>
        </row>
        <row r="4">
          <cell r="A4" t="str">
            <v>Ajonjolí</v>
          </cell>
        </row>
        <row r="5">
          <cell r="A5" t="str">
            <v>Algodón</v>
          </cell>
        </row>
        <row r="6">
          <cell r="A6" t="str">
            <v>Arenas industriales</v>
          </cell>
        </row>
        <row r="7">
          <cell r="A7" t="str">
            <v>Arenas y gravillas</v>
          </cell>
        </row>
        <row r="8">
          <cell r="A8" t="str">
            <v>Arroz</v>
          </cell>
        </row>
        <row r="9">
          <cell r="A9" t="str">
            <v>Aserrado de madera</v>
          </cell>
        </row>
        <row r="10">
          <cell r="A10" t="str">
            <v>Café</v>
          </cell>
        </row>
        <row r="11">
          <cell r="A11" t="str">
            <v>Caña de azúcar</v>
          </cell>
        </row>
        <row r="12">
          <cell r="A12" t="str">
            <v>Carbón mineral</v>
          </cell>
        </row>
        <row r="13">
          <cell r="A13" t="str">
            <v>Cebolla</v>
          </cell>
        </row>
        <row r="14">
          <cell r="A14" t="str">
            <v>Comercio</v>
          </cell>
        </row>
        <row r="15">
          <cell r="A15" t="str">
            <v>Comunicaciones</v>
          </cell>
        </row>
        <row r="16">
          <cell r="A16" t="str">
            <v>Confección de artículos de camisería</v>
          </cell>
        </row>
        <row r="17">
          <cell r="A17" t="str">
            <v>Confección de cortinas y artículos de ornamentación con Materiales textiles, incluye los de material plástico</v>
          </cell>
        </row>
        <row r="18">
          <cell r="A18" t="str">
            <v>Confección de prendas de vestir de cuero</v>
          </cell>
        </row>
        <row r="19">
          <cell r="A19" t="str">
            <v>Confección de ropa exterior para mujer y niña</v>
          </cell>
        </row>
        <row r="20">
          <cell r="A20" t="str">
            <v>Confección de ropa interior para mujer y niña</v>
          </cell>
        </row>
        <row r="21">
          <cell r="A21" t="str">
            <v>Confección de ropa para bebe</v>
          </cell>
        </row>
        <row r="22">
          <cell r="A22" t="str">
            <v>Confección de ropa para cama</v>
          </cell>
        </row>
        <row r="23">
          <cell r="A23" t="str">
            <v>Confección de ropa para trabajo</v>
          </cell>
        </row>
        <row r="24">
          <cell r="A24" t="str">
            <v>Confección de vestidos de baño</v>
          </cell>
        </row>
        <row r="25">
          <cell r="A25" t="str">
            <v>Conservación y tratamiento de la madera</v>
          </cell>
        </row>
        <row r="26">
          <cell r="A26" t="str">
            <v>Construcción industrial</v>
          </cell>
        </row>
        <row r="27">
          <cell r="A27" t="str">
            <v>Construcción y reconstrucción de embarcaciones mayores</v>
          </cell>
        </row>
        <row r="28">
          <cell r="A28" t="str">
            <v>Construcción y reconstrucción de embarcaciones menores</v>
          </cell>
        </row>
        <row r="29">
          <cell r="A29" t="str">
            <v>Curtido y acabado de cuero</v>
          </cell>
        </row>
        <row r="30">
          <cell r="A30" t="str">
            <v>Deshidratación de frutas, legumbres y otros vegetales</v>
          </cell>
        </row>
        <row r="31">
          <cell r="A31" t="str">
            <v>Desmote y preparación del algodón para el hilado</v>
          </cell>
        </row>
        <row r="32">
          <cell r="A32" t="str">
            <v>Destilación de alcohol etílico, para todos los usos</v>
          </cell>
        </row>
        <row r="33">
          <cell r="A33" t="str">
            <v>Divisas</v>
          </cell>
        </row>
        <row r="34">
          <cell r="A34" t="str">
            <v xml:space="preserve">Elaboración de aceites esenciales, resinas y mezclas, excepto los derivados de la destilación de maderas </v>
          </cell>
        </row>
        <row r="35">
          <cell r="A35" t="str">
            <v>Elaboración de alimentos para aves, incluso los complementarios</v>
          </cell>
        </row>
        <row r="36">
          <cell r="A36" t="str">
            <v>Elaboración de alimentos para ganado, incluso los complementarios</v>
          </cell>
        </row>
        <row r="37">
          <cell r="A37" t="str">
            <v>Elaboración de alimentos para perros, gatos y otros animales</v>
          </cell>
        </row>
        <row r="38">
          <cell r="A38" t="str">
            <v>Elaboración de combustibles derivados del petróleo</v>
          </cell>
        </row>
        <row r="39">
          <cell r="A39" t="str">
            <v>Elaboración de malta</v>
          </cell>
        </row>
        <row r="40">
          <cell r="A40" t="str">
            <v>Elaboración de mezclas de abonos orgánicos y naturales, estiércol, residuos vegetales y escorias</v>
          </cell>
        </row>
        <row r="41">
          <cell r="A41" t="str">
            <v>Encuadernación</v>
          </cell>
        </row>
        <row r="42">
          <cell r="A42" t="str">
            <v>Energía eléctrica industrial</v>
          </cell>
        </row>
        <row r="43">
          <cell r="A43" t="str">
            <v>Energía eléctrica sector agropecuario</v>
          </cell>
        </row>
        <row r="44">
          <cell r="A44" t="str">
            <v>Energía eléctrica servicios</v>
          </cell>
        </row>
        <row r="45">
          <cell r="A45" t="str">
            <v>Envase de carnes en conserva en recipientes herméticos</v>
          </cell>
        </row>
        <row r="46">
          <cell r="A46" t="str">
            <v>Equipos de oficina</v>
          </cell>
        </row>
        <row r="47">
          <cell r="A47" t="str">
            <v>Equipos de transporte</v>
          </cell>
        </row>
        <row r="48">
          <cell r="A48" t="str">
            <v>Excedente bruto de explotación (p.m.), industria manufacturera</v>
          </cell>
        </row>
        <row r="49">
          <cell r="A49" t="str">
            <v>Excedente bruto de explotación (p.m.), sector agropecuario</v>
          </cell>
        </row>
        <row r="50">
          <cell r="A50" t="str">
            <v>Excedente bruto de explotación (p.m.), sector servicios</v>
          </cell>
        </row>
        <row r="51">
          <cell r="A51" t="str">
            <v>Excedente bruto de explotación (p.m.), sector transporte</v>
          </cell>
        </row>
        <row r="52">
          <cell r="A52" t="str">
            <v>Extracción y refinación de manteca de cerdo y otras grasas Animales  comestibles y subproductos</v>
          </cell>
        </row>
        <row r="53">
          <cell r="A53" t="str">
            <v>Fabricación  de artículos fundidos de aluminio y sus aleaciones</v>
          </cell>
        </row>
        <row r="54">
          <cell r="A54" t="str">
            <v>Fabricación  de productos de alambre</v>
          </cell>
        </row>
        <row r="55">
          <cell r="A55" t="str">
            <v>Fabricación de  calzado no incluido antes</v>
          </cell>
        </row>
        <row r="56">
          <cell r="A56" t="str">
            <v>Fabricación de abonos nitrogenados, fosfáticos y potásicos puros, mixtos, compuestos y complejos</v>
          </cell>
        </row>
        <row r="57">
          <cell r="A57" t="str">
            <v>Fabricación de accesorios eléctricos para alumbrado deuso general</v>
          </cell>
        </row>
        <row r="58">
          <cell r="A58" t="str">
            <v>Fabricación de acero</v>
          </cell>
        </row>
        <row r="59">
          <cell r="A59" t="str">
            <v>Fabricación de agujas, alfileres, broches, cremalleras y artículos metálicos de mercería n.e.p.</v>
          </cell>
        </row>
        <row r="60">
          <cell r="A60" t="str">
            <v>Fabricación de almidones, féculas y productos derivados, incluye gluten y harina de gluten</v>
          </cell>
        </row>
        <row r="61">
          <cell r="A61" t="str">
            <v>Fabricación de aparatos de soldadura eléctricos</v>
          </cell>
        </row>
        <row r="62">
          <cell r="A62" t="str">
            <v xml:space="preserve">Fabricación de aparatos eléctricos de limpieza y de plantar eléctricos </v>
          </cell>
        </row>
        <row r="63">
          <cell r="A63" t="str">
            <v>Fabricación de aparatos eléctricos y utensilios de cocina para la preparación de alimentos, tales como licuadoras, batidoras etc.</v>
          </cell>
        </row>
        <row r="64">
          <cell r="A64" t="str">
            <v>Fabricación de aparatos sanitarios y accesorios para fontanería elaborados en cerámica</v>
          </cell>
        </row>
        <row r="65">
          <cell r="A65" t="str">
            <v>Fabricación de aparatos telefónicos y telegráficos para líneas eléctricas de comunicaciones</v>
          </cell>
        </row>
        <row r="66">
          <cell r="A66" t="str">
            <v>Fabricación de aparatos transmisores y receptores de radiodifusión y televisión</v>
          </cell>
        </row>
        <row r="67">
          <cell r="A67" t="str">
            <v>Fabricación de aparatos transmisores y receptores de radiotelefonía y radio – telegrafía</v>
          </cell>
        </row>
        <row r="68">
          <cell r="A68" t="str">
            <v>Fabricación de aparatos y elementos para radio, televisión y comunicaciones , no incluidos antes</v>
          </cell>
        </row>
        <row r="69">
          <cell r="A69" t="str">
            <v>Fabricación de aparatos y equipos similares no incluidos antes</v>
          </cell>
        </row>
        <row r="70">
          <cell r="A70" t="str">
            <v>Fabricación de aparatos y máquinas para la avicultura</v>
          </cell>
        </row>
        <row r="71">
          <cell r="A71" t="str">
            <v>Fabricación de artefactos sanitarios y accesorios metálicos de fontanería</v>
          </cell>
        </row>
        <row r="72">
          <cell r="A72" t="str">
            <v>Fabricación de artículos de acería laminados en caliente</v>
          </cell>
        </row>
        <row r="73">
          <cell r="A73" t="str">
            <v>Fabricación de artículos de acería laminados en frío</v>
          </cell>
        </row>
        <row r="74">
          <cell r="A74" t="str">
            <v>Fabricación de artículos de caucho para usos higiénicos, farmacéuticos y de laboratorio</v>
          </cell>
        </row>
        <row r="75">
          <cell r="A75" t="str">
            <v>Fabricación de artículos de caucho para usos industriales y mecánicos</v>
          </cell>
        </row>
        <row r="76">
          <cell r="A76" t="str">
            <v>Fabricación de artículos de cordelería – mallas, hamacas, Redes y similares</v>
          </cell>
        </row>
        <row r="77">
          <cell r="A77" t="str">
            <v>Fabricación de artículos de ferretería y cerrajería n.e.p.</v>
          </cell>
        </row>
        <row r="78">
          <cell r="A78" t="str">
            <v>Fabricación de artículos de fibra y lana de vidrio</v>
          </cell>
        </row>
        <row r="79">
          <cell r="A79" t="str">
            <v>Fabricación de artículos de fibras artificiales y/o sintéticas</v>
          </cell>
        </row>
        <row r="80">
          <cell r="A80" t="str">
            <v>Fabricación de artículos de hierro y acero</v>
          </cell>
        </row>
        <row r="81">
          <cell r="A81" t="str">
            <v>Fabricación de artículos de lona</v>
          </cell>
        </row>
        <row r="82">
          <cell r="A82" t="str">
            <v>Fabricación de artículos de pirotecnia</v>
          </cell>
        </row>
        <row r="83">
          <cell r="A83" t="str">
            <v>Fabricación de artículos de plástico para el hogar</v>
          </cell>
        </row>
        <row r="84">
          <cell r="A84" t="str">
            <v>Fabricación de artículos de tejido de punto n.e.p.</v>
          </cell>
        </row>
        <row r="85">
          <cell r="A85" t="str">
            <v>Fabricación de artículos de vidrio para la construcción y usos técnico</v>
          </cell>
        </row>
        <row r="86">
          <cell r="A86" t="str">
            <v>Fabricación de artículos fundidos y forjados de cobre y sus aleaciones</v>
          </cell>
        </row>
        <row r="87">
          <cell r="A87" t="str">
            <v>Fabricación de artículos laminados, estirados</v>
          </cell>
        </row>
        <row r="88">
          <cell r="A88" t="str">
            <v>Fabricación de artículos laminados, estirados y extruidos de Aluminio y su aleación</v>
          </cell>
        </row>
        <row r="89">
          <cell r="A89" t="str">
            <v>Fabricación de artículos refractarios para la construcción y la industria</v>
          </cell>
        </row>
        <row r="90">
          <cell r="A90" t="str">
            <v>Fabricación de asfalto y sus mezclas para pavimentación, techado y construcción</v>
          </cell>
        </row>
        <row r="91">
          <cell r="A91" t="str">
            <v>Fabricación de ataúdes, urnas funerarias y artículos de madera no incluidos antes</v>
          </cell>
        </row>
        <row r="92">
          <cell r="A92" t="str">
            <v>Fabricación de automóviles</v>
          </cell>
        </row>
        <row r="93">
          <cell r="A93" t="str">
            <v>Fabricación de autopartes no incluidos antes</v>
          </cell>
        </row>
        <row r="94">
          <cell r="A94" t="str">
            <v>Fabricación de azulejos y baldosas de loza o porcelana</v>
          </cell>
        </row>
        <row r="95">
          <cell r="A95" t="str">
            <v>Fabricación de barrigas y tambores metálicos de gran capacidad para embalaje: almacenamiento y transporte</v>
          </cell>
        </row>
        <row r="96">
          <cell r="A96" t="str">
            <v xml:space="preserve">Fabricación de básculas y balanzas, excepto instrumentos de laboratorio </v>
          </cell>
        </row>
        <row r="97">
          <cell r="A97" t="str">
            <v>Fabricación de bebidas no alcohólicas gasificadas o sin gasificar</v>
          </cell>
        </row>
        <row r="98">
          <cell r="A98" t="str">
            <v>Fabricación de cajas de cartón acanalado y envases de fibra</v>
          </cell>
        </row>
        <row r="99">
          <cell r="A99" t="str">
            <v>Fabricación de cajas de cartón plegables y armadas</v>
          </cell>
        </row>
        <row r="100">
          <cell r="A100" t="str">
            <v>Fabricación de cajas de madera</v>
          </cell>
        </row>
        <row r="101">
          <cell r="A101" t="str">
            <v>Fabricación de cajas fuertes y compartimientos blindados</v>
          </cell>
        </row>
        <row r="102">
          <cell r="A102" t="str">
            <v>Fabricación de cal y carbonatos</v>
          </cell>
        </row>
        <row r="103">
          <cell r="A103" t="str">
            <v>Fabricación de calderas y motores marinos</v>
          </cell>
        </row>
        <row r="104">
          <cell r="A104" t="str">
            <v>Fabricación de calzado de caucho y sus partes, incluye el calzado de caucho y textiles</v>
          </cell>
        </row>
        <row r="105">
          <cell r="A105" t="str">
            <v>Fabricación de calzado de cuero para hombres</v>
          </cell>
        </row>
        <row r="106">
          <cell r="A106" t="str">
            <v>Fabricación de calzado de cuero para niño</v>
          </cell>
        </row>
        <row r="107">
          <cell r="A107" t="str">
            <v>Fabricación de calzado de tela, sandalias, pantuflas y similares</v>
          </cell>
        </row>
        <row r="108">
          <cell r="A108" t="str">
            <v>Fabricación de calzado deportivo de cuero</v>
          </cell>
        </row>
        <row r="109">
          <cell r="A109" t="str">
            <v>Fabricación de calzado para mujer</v>
          </cell>
        </row>
        <row r="110">
          <cell r="A110" t="str">
            <v>Fabricación de carrocerías y chasises para vehículos automotores</v>
          </cell>
        </row>
        <row r="111">
          <cell r="A111" t="str">
            <v>Fabricación de carros, sillones de ruedas y vehículos similares para inválido</v>
          </cell>
        </row>
        <row r="112">
          <cell r="A112" t="str">
            <v>Fabricación de carteras y artículos de marroquinería (niqueleros, billeteras)</v>
          </cell>
        </row>
        <row r="113">
          <cell r="A113" t="str">
            <v>Fabricación de cartón</v>
          </cell>
        </row>
        <row r="114">
          <cell r="A114" t="str">
            <v>Fabricación de celulosa regenerada, sus derivados químicos y fibra vulcanizada</v>
          </cell>
        </row>
        <row r="115">
          <cell r="A115" t="str">
            <v>Fabricación de cemento</v>
          </cell>
        </row>
        <row r="116">
          <cell r="A116" t="str">
            <v>Fabricación de chocolate y preparados de cacao</v>
          </cell>
        </row>
        <row r="117">
          <cell r="A117" t="str">
            <v>Fabricación de cigarrillos</v>
          </cell>
        </row>
        <row r="118">
          <cell r="A118" t="str">
            <v>Fabricación de cigarros</v>
          </cell>
        </row>
        <row r="119">
          <cell r="A119" t="str">
            <v>Fabricación de cojinetes de bolas y rodillos, pistones, válvulas y piezas de maquinaria  para usos generales</v>
          </cell>
        </row>
        <row r="120">
          <cell r="A120" t="str">
            <v>Fabricación de colas, adhesivos, cementos sintéticos y aprestos</v>
          </cell>
        </row>
        <row r="121">
          <cell r="A121" t="str">
            <v>Fabricación de compresores y bombas de agua y otros líquidos</v>
          </cell>
        </row>
        <row r="122">
          <cell r="A122" t="str">
            <v xml:space="preserve">Fabricación de computadores, minicomputadores, máquinas electrónicas sus accesorios y sus partes </v>
          </cell>
        </row>
        <row r="123">
          <cell r="A123" t="str">
            <v>Fabricación de dispositivos recorridos por una corriente, tales como enchufes interruptores, conectores de cables, etc.</v>
          </cell>
        </row>
        <row r="124">
          <cell r="A124" t="str">
            <v>Fabricación de dispositivos y artículos de uso eléctrico, no recorridos por una corriente, tales como tubos conduit, cajas de metal estampado o fundido, accesorios de metal para partes de líneas de conducción, etc.</v>
          </cell>
        </row>
        <row r="125">
          <cell r="A125" t="str">
            <v>Fabricación de elementos estructurales metálicos, con los instalados que no pueden declararse por separado</v>
          </cell>
        </row>
        <row r="126">
          <cell r="A126" t="str">
            <v>Fabricación de elementos metálicos para arquitectura y ornamentación</v>
          </cell>
        </row>
        <row r="127">
          <cell r="A127" t="str">
            <v>Fabricación de elementos para billares, boleras y juegos similares</v>
          </cell>
        </row>
        <row r="128">
          <cell r="A128" t="str">
            <v>Fabricación de elementos para taller de calderas, aun los instalados que no pueden declarse por separado</v>
          </cell>
        </row>
        <row r="129">
          <cell r="A129" t="str">
            <v>Fabricación de envases y artículos de vidrio para uso industrial</v>
          </cell>
        </row>
        <row r="130">
          <cell r="A130" t="str">
            <v>Fabricación de envases y recipientes metálicos diversos, excepto aquellos de gran capacidad destinados a embalaje, almacenamiento y transporte</v>
          </cell>
        </row>
        <row r="131">
          <cell r="A131" t="str">
            <v>Fabricación de envases, cajas y vasijas de material plástico</v>
          </cell>
        </row>
        <row r="132">
          <cell r="A132" t="str">
            <v>Fabricación de equipo eléctrico auxiliar para motores de combustión interna</v>
          </cell>
        </row>
        <row r="133">
          <cell r="A133" t="str">
            <v xml:space="preserve">Fabricación de equipo para atomización de líquidos o polvos, incluye los atomizadores domésticos </v>
          </cell>
        </row>
        <row r="134">
          <cell r="A134" t="str">
            <v xml:space="preserve">Fabricación de equipos de aire acondicionado, excepto conductos y otros elementos análogos de chapa metálica </v>
          </cell>
        </row>
        <row r="135">
          <cell r="A135" t="str">
            <v>Fabricación de estructuras obras y accesorios en madera para la construcción</v>
          </cell>
        </row>
        <row r="136">
          <cell r="A136" t="str">
            <v>Fabricación de explosivos, municiones y detonantes</v>
          </cell>
        </row>
        <row r="137">
          <cell r="A137" t="str">
            <v>Fabricación de fibra y lana de vidrio</v>
          </cell>
        </row>
        <row r="138">
          <cell r="A138" t="str">
            <v>Fabricación de fibras celulósicas y otras artificiales, excepto el vidrio, en forma de monofilamentos, mechones o haces adecuados para trabajarlos después en máquinas textiles</v>
          </cell>
        </row>
        <row r="139">
          <cell r="A139" t="str">
            <v>Fabricación de filamento eléctrico, lámparas de descarga y de arco voltaico y bombillas de flash</v>
          </cell>
        </row>
        <row r="140">
          <cell r="A140" t="str">
            <v>Fabricación de formas básicas de caucho, planchas, laminas, tubos y productos análogos</v>
          </cell>
        </row>
        <row r="141">
          <cell r="A141" t="str">
            <v>Fabricación de formas básicas de plástico, laminas, películas varilla, tubos</v>
          </cell>
        </row>
        <row r="142">
          <cell r="A142" t="str">
            <v>Fabricación de fósforos y cerillas</v>
          </cell>
        </row>
        <row r="143">
          <cell r="A143" t="str">
            <v>Fabricación de frazadas, mantas, ruanas y similares</v>
          </cell>
        </row>
        <row r="144">
          <cell r="A144" t="str">
            <v>Fabricación de gases industriales, excepto el cloro y otros halógenos, gas natural y otros hidrocarburos crudos</v>
          </cell>
        </row>
        <row r="145">
          <cell r="A145" t="str">
            <v>Fabricación de géneros de algodón y encajes en tejido de punto</v>
          </cell>
        </row>
        <row r="146">
          <cell r="A146" t="str">
            <v>Fabricación de géneros y encajes de fibras artificiales y/o Sintéticas en tejido de punto</v>
          </cell>
        </row>
        <row r="147">
          <cell r="A147" t="str">
            <v>Fabricación de goma de mascar</v>
          </cell>
        </row>
        <row r="148">
          <cell r="A148" t="str">
            <v>Fabricación de grupos electrógenos (plantas generadoras de electricidad)</v>
          </cell>
        </row>
        <row r="149">
          <cell r="A149" t="str">
            <v>Fabricación de guantes, corbatas, pañuelos, pañoletas y otras prendas similares</v>
          </cell>
        </row>
        <row r="150">
          <cell r="A150" t="str">
            <v>Fabricación de guatas y artículos de guata</v>
          </cell>
        </row>
        <row r="151">
          <cell r="A151" t="str">
            <v>Fabricación de hamacas con tejidos planos de algodón</v>
          </cell>
        </row>
        <row r="152">
          <cell r="A152" t="str">
            <v>Fabricación de helados, sorbetes y postres a base de leche</v>
          </cell>
        </row>
        <row r="153">
          <cell r="A153" t="str">
            <v>Fabricación de herramientas manuales para uso agrícola Forestal y jardinería</v>
          </cell>
        </row>
        <row r="154">
          <cell r="A154" t="str">
            <v>Fabricación de herramientas para mecánica carpintería y  construcción</v>
          </cell>
        </row>
        <row r="155">
          <cell r="A155" t="str">
            <v>Fabricación de hilos y cables aislados</v>
          </cell>
        </row>
        <row r="156">
          <cell r="A156" t="str">
            <v>Fabricación de hules y telas impregnadas e impermeabilizadas, Incluye el cuero artificial</v>
          </cell>
        </row>
        <row r="157">
          <cell r="A157" t="str">
            <v>Fabricación de impermeables</v>
          </cell>
        </row>
        <row r="158">
          <cell r="A158" t="str">
            <v>Fabricación de instrumentos de cuerda y arco e instrumentos de cuerda punteados, excepto los electrónicos</v>
          </cell>
        </row>
        <row r="159">
          <cell r="A159" t="str">
            <v>Fabricación de instrumentos para la regulación y control de las operaciones industriales</v>
          </cell>
        </row>
        <row r="160">
          <cell r="A160" t="str">
            <v>Fabricación de instrumentos, aparatos y accesorios de medicina, cirugía, odontología y veterinaria, excepto los instrumentos de óptica y los aparatos de rayos X y electroterapia</v>
          </cell>
        </row>
        <row r="161">
          <cell r="A161" t="str">
            <v>Fabricación de joyas de oro, plata y platino</v>
          </cell>
        </row>
        <row r="162">
          <cell r="A162" t="str">
            <v>Fabricación de lacas en general</v>
          </cell>
        </row>
        <row r="163">
          <cell r="A163" t="str">
            <v>Fabricación de ladrillo, baldosas y  teja de arcilla</v>
          </cell>
        </row>
        <row r="164">
          <cell r="A164" t="str">
            <v>Fabricación de levadoras y polvos para hornear</v>
          </cell>
        </row>
        <row r="165">
          <cell r="A165" t="str">
            <v>Fabricación de llantas de caucho</v>
          </cell>
        </row>
        <row r="166">
          <cell r="A166" t="str">
            <v>Fabricación de maderas aglomeradas</v>
          </cell>
        </row>
        <row r="167">
          <cell r="A167" t="str">
            <v>Fabricación de maderas contrachapadas</v>
          </cell>
        </row>
        <row r="168">
          <cell r="A168" t="str">
            <v>Fabricación de mantequilla y crema de leche</v>
          </cell>
        </row>
        <row r="169">
          <cell r="A169" t="str">
            <v>Fabricación de maquinaria especial para trabajar madera</v>
          </cell>
        </row>
        <row r="170">
          <cell r="A170" t="str">
            <v>Fabricación de maquinaria para aserraderos y de aplicaciones generales para trabajar madera</v>
          </cell>
        </row>
        <row r="171">
          <cell r="A171" t="str">
            <v>Fabricación de maquinaria para elaborar alimentos y bebidas</v>
          </cell>
        </row>
        <row r="172">
          <cell r="A172" t="str">
            <v>Fabricación de maquinaria para fabricar pulpa, papel y cartón</v>
          </cell>
        </row>
        <row r="173">
          <cell r="A173" t="str">
            <v>Fabricación de maquinaria para ser remolcada</v>
          </cell>
        </row>
        <row r="174">
          <cell r="A174" t="str">
            <v>Fabricación de maquinaria y equipo para elaborar caucho</v>
          </cell>
        </row>
        <row r="175">
          <cell r="A175" t="str">
            <v>Fabricación de maquinaria y equipo para servicios n.e.p.</v>
          </cell>
        </row>
        <row r="176">
          <cell r="A176" t="str">
            <v>Fabricación de maquinaria y equipos especiales para la construcción</v>
          </cell>
        </row>
        <row r="177">
          <cell r="A177" t="str">
            <v>Fabricación de máquinas de escribir</v>
          </cell>
        </row>
        <row r="178">
          <cell r="A178" t="str">
            <v>Fabricación de margarinas y grasas compuestas para cocinar</v>
          </cell>
        </row>
        <row r="179">
          <cell r="A179" t="str">
            <v>Fabricación de materias colorantes orgánicas, extractos tintóreos y materias curtientes orgánicas, sintéticas, etc.</v>
          </cell>
        </row>
        <row r="180">
          <cell r="A180" t="str">
            <v>Fabricación de materias sintéticas por polimerización y copolimerización, incluye caucho y látex sintéticos</v>
          </cell>
        </row>
        <row r="181">
          <cell r="A181" t="str">
            <v>Fabricación de melazas</v>
          </cell>
        </row>
        <row r="182">
          <cell r="A182" t="str">
            <v>Fabricación de menajes de cocina, piezas y otros productos catampados</v>
          </cell>
        </row>
        <row r="183">
          <cell r="A183" t="str">
            <v>Fabricación de monedas metálicas emitidas por el estado</v>
          </cell>
        </row>
        <row r="184">
          <cell r="A184" t="str">
            <v>Fabricación de motocicletas, motonetas y velocípedos con motor  auxiliar</v>
          </cell>
        </row>
        <row r="185">
          <cell r="A185" t="str">
            <v xml:space="preserve">Fabricación de motores de combustión interna, excepto para automotores </v>
          </cell>
        </row>
        <row r="186">
          <cell r="A186" t="str">
            <v>Fabricación de motores y cajas de velocidad para vehículos automotores, se excluyen los grupos electrógenos y los motores eléctricos de tracción</v>
          </cell>
        </row>
        <row r="187">
          <cell r="A187" t="str">
            <v>Fabricación de motores y generadores energía</v>
          </cell>
        </row>
        <row r="188">
          <cell r="A188" t="str">
            <v>Fabricación de muebles de mimbre, caña y similares</v>
          </cell>
        </row>
        <row r="189">
          <cell r="A189" t="str">
            <v>Fabricación de muebles para aparatos eléctricos, maquinas de coser y otros</v>
          </cell>
        </row>
        <row r="190">
          <cell r="A190" t="str">
            <v>Fabricación de muebles y accesorios metálicos para comercio y servicios</v>
          </cell>
        </row>
        <row r="191">
          <cell r="A191" t="str">
            <v>Fabricación de muebles y accesorios metálicos para oficina</v>
          </cell>
        </row>
        <row r="192">
          <cell r="A192" t="str">
            <v>Fabricación de muebles y productos de plástico no incluidos antes</v>
          </cell>
        </row>
        <row r="193">
          <cell r="A193" t="str">
            <v>Fabricación de muñecas y accesorios para muñecas, marionetas, títeres y animales de juguete</v>
          </cell>
        </row>
        <row r="194">
          <cell r="A194" t="str">
            <v>Fabricación de otras resinas y materias plásticas artificiales, incluso las obtenidas de materias vegetales y animales</v>
          </cell>
        </row>
        <row r="195">
          <cell r="A195" t="str">
            <v>Fabricación de otras sustancias químicas y productos químicos Derivados del petróleo, carbón, caucho y plástico</v>
          </cell>
        </row>
        <row r="196">
          <cell r="A196" t="str">
            <v>Fabricación de otros aparatos, accesorios y artículos electrónicos n.e.p., tales como timbres, alarmas, incubadoras y criadoras y otros n.e.p.</v>
          </cell>
        </row>
        <row r="197">
          <cell r="A197" t="str">
            <v>Fabricación de otros artículos de metal</v>
          </cell>
        </row>
        <row r="198">
          <cell r="A198" t="str">
            <v>Fabricación de otros preparados químicos n.e.p.</v>
          </cell>
        </row>
        <row r="199">
          <cell r="A199" t="str">
            <v xml:space="preserve">Fabricación de otros productos minerales no metálicos excepto los derivados de petróleo y carbón </v>
          </cell>
        </row>
        <row r="200">
          <cell r="A200" t="str">
            <v>Fabricación de otros productos químicos inorgánicos, excepto los radioactivos</v>
          </cell>
        </row>
        <row r="201">
          <cell r="A201" t="str">
            <v>Fabricación de papel</v>
          </cell>
        </row>
        <row r="202">
          <cell r="A202" t="str">
            <v>Fabricación de papel y cartón n.e.p.</v>
          </cell>
        </row>
        <row r="203">
          <cell r="A203" t="str">
            <v>Fabricación de papeles especiales, satinados, encerados, Laminados y otros papeles acabados fuera de máquina</v>
          </cell>
        </row>
        <row r="204">
          <cell r="A204" t="str">
            <v>Fabricación de paraguas, sombrillas, bastones y artículos similares</v>
          </cell>
        </row>
        <row r="205">
          <cell r="A205" t="str">
            <v>Fabricación de partes y accesorios n.e.p. para motocicletas, bicicletas y similares</v>
          </cell>
        </row>
        <row r="206">
          <cell r="A206" t="str">
            <v>Fabricación de partes y piezas para equipo ferroviario</v>
          </cell>
        </row>
        <row r="207">
          <cell r="A207" t="str">
            <v>Fabricación de película tubular y tripas sintéticas</v>
          </cell>
        </row>
        <row r="208">
          <cell r="A208" t="str">
            <v>Fabricación de piezas de hierro o acero forjados</v>
          </cell>
        </row>
        <row r="209">
          <cell r="A209" t="str">
            <v>Fabricación de piezas y accesorios para máquinas – herramientas y herramientas de medición para maquinistas</v>
          </cell>
        </row>
        <row r="210">
          <cell r="A210" t="str">
            <v>Fabricación de pinturas y barnices para uso general e industrial</v>
          </cell>
        </row>
        <row r="211">
          <cell r="A211" t="str">
            <v>Fabricación de plantas y de maquinaria y equipos especiales para elaborar productos químicos y para refinar petróleo</v>
          </cell>
        </row>
        <row r="212">
          <cell r="A212" t="str">
            <v>Fabricación de plástico espumado y artículos de plástico Espumado</v>
          </cell>
        </row>
        <row r="213">
          <cell r="A213" t="str">
            <v>Fabricación de prendas de vestir especiales, togas Académicas, hábitos religiosos y otros disfraces</v>
          </cell>
        </row>
        <row r="214">
          <cell r="A214" t="str">
            <v>Fabricación de productos de asbesto - cemento</v>
          </cell>
        </row>
        <row r="215">
          <cell r="A215" t="str">
            <v>Fabricación de productos de asbesto, hilados, tejidos, fieltros etc</v>
          </cell>
        </row>
        <row r="216">
          <cell r="A216" t="str">
            <v>Fabricación de productos de chapa metálica</v>
          </cell>
        </row>
        <row r="217">
          <cell r="A217" t="str">
            <v>Fabricación de productos de corcho</v>
          </cell>
        </row>
        <row r="218">
          <cell r="A218" t="str">
            <v>Fabricación de productos de hormigón, incluye prefabricados</v>
          </cell>
        </row>
        <row r="219">
          <cell r="A219" t="str">
            <v>Fabricación de productos químicos industriales inorgánicos, excepto los gases que no sean del cloro y otros halógenos</v>
          </cell>
        </row>
        <row r="220">
          <cell r="A220" t="str">
            <v>Fabricación de productos químicos orgánicos no incluidos antes, excepto los gases industriales</v>
          </cell>
        </row>
        <row r="221">
          <cell r="A221" t="str">
            <v>Fabricación de productos químicos orgánicos, compuestos cíclicos y acíclicos excepto los gases industriales</v>
          </cell>
        </row>
        <row r="222">
          <cell r="A222" t="str">
            <v>Fabricación de productos químicos para fotografía de películas, placas sensibilizadas y papeles fotográficos</v>
          </cell>
        </row>
        <row r="223">
          <cell r="A223" t="str">
            <v>Fabricación de productos vegetales, excepto antibióticos, a base de materias naturales y producidos sintéticamente</v>
          </cell>
        </row>
        <row r="224">
          <cell r="A224" t="str">
            <v>Fabricación de puertas y ventanas metálicas y sus partes</v>
          </cell>
        </row>
        <row r="225">
          <cell r="A225" t="str">
            <v>Fabricación de puertas, ventanas y sus partes</v>
          </cell>
        </row>
        <row r="226">
          <cell r="A226" t="str">
            <v>Fabricación de pulpa de madera, bagazo, trapos y fibras n.e.p</v>
          </cell>
        </row>
        <row r="227">
          <cell r="A227" t="str">
            <v>Fabricación de repuestos y accesorios de plástico para uso  industrial, incluye muebles para aparatos electrónicos</v>
          </cell>
        </row>
        <row r="228">
          <cell r="A228" t="str">
            <v>Fabricación de ropa de algodón en tejido de punto</v>
          </cell>
        </row>
        <row r="229">
          <cell r="A229" t="str">
            <v>Fabricación de ropa de lana en tejido de punto</v>
          </cell>
        </row>
        <row r="230">
          <cell r="A230" t="str">
            <v>Fabricación de sacos y bolsas de papel</v>
          </cell>
        </row>
        <row r="231">
          <cell r="A231" t="str">
            <v>Fabricación de sistemas y conjuntos de elementos principales Para reproducción, transmisión y recepción de sonido e imagen; se excluyen los elementos para líneas de comunicación</v>
          </cell>
        </row>
        <row r="232">
          <cell r="A232" t="str">
            <v>Fabricación de sombreros y partes para sombreros</v>
          </cell>
        </row>
        <row r="233">
          <cell r="A233" t="str">
            <v xml:space="preserve">Fabricación de tapetes y alfombras hechos principalmente de algodón </v>
          </cell>
        </row>
        <row r="234">
          <cell r="A234" t="str">
            <v>Fabricación de tejidos planos de algodón esponjosos o afelpados</v>
          </cell>
        </row>
        <row r="235">
          <cell r="A235" t="str">
            <v>Fabricación de tejidos planos de algodón, telas, driles. Lonas y similares</v>
          </cell>
        </row>
        <row r="236">
          <cell r="A236" t="str">
            <v>Fabricación de tejidos planos de fibras artificiales y sintéticas</v>
          </cell>
        </row>
        <row r="237">
          <cell r="A237" t="str">
            <v>Fabricación de tejidos planos de lana, paños y telas de lana</v>
          </cell>
        </row>
        <row r="238">
          <cell r="A238" t="str">
            <v>Fabricación de tintas para imprenta, escribir, dibujar y demás</v>
          </cell>
        </row>
        <row r="239">
          <cell r="A239" t="str">
            <v>Fabricación de tornillería en general</v>
          </cell>
        </row>
        <row r="240">
          <cell r="A240" t="str">
            <v>Fabricación de transformadores, convertidores y rectificadores excepto los especialmente concebidos para radio, TV comunicaciones</v>
          </cell>
        </row>
        <row r="241">
          <cell r="A241" t="str">
            <v>Fabricación de tubos y accesorios de arcilla</v>
          </cell>
        </row>
        <row r="242">
          <cell r="A242" t="str">
            <v>Fabricación de vajillas y utensilios análogos de vidrio</v>
          </cell>
        </row>
        <row r="243">
          <cell r="A243" t="str">
            <v>Fabricación de válvulas y accesorios metálicos para tubería Excepto válvulas con dispositivos reguladores y artículos de fontanería de latón</v>
          </cell>
        </row>
        <row r="244">
          <cell r="A244" t="str">
            <v>Fabricación de vehículos manuales, excepto los sillones de ruedas para inválidos</v>
          </cell>
        </row>
        <row r="245">
          <cell r="A245" t="str">
            <v>Fabricación de vehículos pesados</v>
          </cell>
        </row>
        <row r="246">
          <cell r="A246" t="str">
            <v>Fabricación de velocípedos – bicicletas, triciclos y vehículos análogos motonetas</v>
          </cell>
        </row>
        <row r="247">
          <cell r="A247" t="str">
            <v>Fabricación de vidrio de seguridad y vidrio templado</v>
          </cell>
        </row>
        <row r="248">
          <cell r="A248" t="str">
            <v>Fabricación de vidrio en formas primarias</v>
          </cell>
        </row>
        <row r="249">
          <cell r="A249" t="str">
            <v>Fabricación de yeso y productos de yeso</v>
          </cell>
        </row>
        <row r="250">
          <cell r="A250" t="str">
            <v>Fabricación y mezcla de insecticidas, plaguicidas y reguladores fisiológicos</v>
          </cell>
        </row>
        <row r="251">
          <cell r="A251" t="str">
            <v>Fabricación y reconstrucción de motores para aeronaves</v>
          </cell>
        </row>
        <row r="252">
          <cell r="A252" t="str">
            <v>Fabricación y refinación de azúcar</v>
          </cell>
        </row>
        <row r="253">
          <cell r="A253" t="str">
            <v>FC consumo</v>
          </cell>
        </row>
        <row r="254">
          <cell r="A254" t="str">
            <v>FC inversión agropecuaria</v>
          </cell>
        </row>
        <row r="255">
          <cell r="A255" t="str">
            <v>FC inversión industrial</v>
          </cell>
        </row>
        <row r="256">
          <cell r="A256" t="str">
            <v>FC inversión servicios</v>
          </cell>
        </row>
        <row r="257">
          <cell r="A257" t="str">
            <v>FC inversión transporte</v>
          </cell>
        </row>
        <row r="258">
          <cell r="A258" t="str">
            <v>Ferroaleaciones  y sus productos</v>
          </cell>
        </row>
        <row r="259">
          <cell r="A259" t="str">
            <v>Galletería</v>
          </cell>
        </row>
        <row r="260">
          <cell r="A260" t="str">
            <v>Ganado de res</v>
          </cell>
        </row>
        <row r="261">
          <cell r="A261" t="str">
            <v>Ganancias extraordinarias normativas</v>
          </cell>
        </row>
        <row r="262">
          <cell r="A262" t="str">
            <v>Gas natural</v>
          </cell>
        </row>
        <row r="263">
          <cell r="A263" t="str">
            <v>Gasoducto</v>
          </cell>
        </row>
        <row r="264">
          <cell r="A264" t="str">
            <v>Grabado, fotograbado, electrotipía, estereotipía y fotomecánica</v>
          </cell>
        </row>
        <row r="265">
          <cell r="A265" t="str">
            <v>Guarnecido y punteado de calzado</v>
          </cell>
        </row>
        <row r="266">
          <cell r="A266" t="str">
            <v>Hidrogenación de aceites y grasas vegetales y animales Purificados o no</v>
          </cell>
        </row>
        <row r="267">
          <cell r="A267" t="str">
            <v>Hilado de algodón</v>
          </cell>
        </row>
        <row r="268">
          <cell r="A268" t="str">
            <v>Hilado y tejido de fibras duras vegetales, incluye sacos</v>
          </cell>
        </row>
        <row r="269">
          <cell r="A269" t="str">
            <v>Hilados de fibras animales</v>
          </cell>
        </row>
        <row r="270">
          <cell r="A270" t="str">
            <v>Impuestos indirectos</v>
          </cell>
        </row>
        <row r="271">
          <cell r="A271" t="str">
            <v>Industrias manufactureras n.e.p.</v>
          </cell>
        </row>
        <row r="272">
          <cell r="A272" t="str">
            <v>Insumos varios</v>
          </cell>
        </row>
        <row r="273">
          <cell r="A273" t="str">
            <v>Lavado y preparación de tripas y aprovechamiento de otros subproductos de matadero</v>
          </cell>
        </row>
        <row r="274">
          <cell r="A274" t="str">
            <v>Leche fresca</v>
          </cell>
        </row>
        <row r="275">
          <cell r="A275" t="str">
            <v>Maíz</v>
          </cell>
        </row>
        <row r="276">
          <cell r="A276" t="str">
            <v>Mano de obra administrativa</v>
          </cell>
        </row>
        <row r="277">
          <cell r="A277" t="str">
            <v>Mano de obra administrativa, sectores de elevadas prestaciones</v>
          </cell>
        </row>
        <row r="278">
          <cell r="A278" t="str">
            <v>Mano de obra extranjera</v>
          </cell>
        </row>
        <row r="279">
          <cell r="A279" t="str">
            <v>Mano de obra no calificada</v>
          </cell>
        </row>
        <row r="280">
          <cell r="A280" t="str">
            <v>Mano de obra no calificada rural</v>
          </cell>
        </row>
        <row r="281">
          <cell r="A281" t="str">
            <v>Mano de obra no calificada, sectores de elevadas prestaciones</v>
          </cell>
        </row>
        <row r="282">
          <cell r="A282" t="str">
            <v>Mano de obra profesional</v>
          </cell>
        </row>
        <row r="283">
          <cell r="A283" t="str">
            <v>Mano de obra profesional, sectores de elevadas prestaciones</v>
          </cell>
        </row>
        <row r="284">
          <cell r="A284" t="str">
            <v>Maquinarias agrícolas</v>
          </cell>
        </row>
        <row r="285">
          <cell r="A285" t="str">
            <v>Maquinarias y equipos industriales</v>
          </cell>
        </row>
        <row r="286">
          <cell r="A286" t="str">
            <v>Matanza de aves de corral y de animales de caza menor con o sin frigorífico</v>
          </cell>
        </row>
        <row r="287">
          <cell r="A287" t="str">
            <v>Matanza de ganado mayor con o sin frigorífico</v>
          </cell>
        </row>
        <row r="288">
          <cell r="A288" t="str">
            <v>Molienda y tostado de café, incluso café soluble y extractos de café</v>
          </cell>
        </row>
        <row r="289">
          <cell r="A289" t="str">
            <v>Mondado, prensado y elaboración de harinas de cereales y leguminosas n.e.p.</v>
          </cell>
        </row>
        <row r="290">
          <cell r="A290" t="str">
            <v>Obra Física</v>
          </cell>
        </row>
        <row r="291">
          <cell r="A291" t="str">
            <v>Obreros calificados</v>
          </cell>
        </row>
        <row r="292">
          <cell r="A292" t="str">
            <v>Obreros calificados, sectores de elevadas prestaciones</v>
          </cell>
        </row>
        <row r="293">
          <cell r="A293" t="str">
            <v>Otras fabricaciones de productos metálicos, maquinaria y equipo</v>
          </cell>
        </row>
        <row r="294">
          <cell r="A294" t="str">
            <v>Otras industrias de la madera y sus productos</v>
          </cell>
        </row>
        <row r="295">
          <cell r="A295" t="str">
            <v>Otras industrias manufactureras</v>
          </cell>
        </row>
        <row r="296">
          <cell r="A296" t="str">
            <v>Otras industrias metálicas básicas</v>
          </cell>
        </row>
        <row r="297">
          <cell r="A297" t="str">
            <v>Otros</v>
          </cell>
        </row>
        <row r="298">
          <cell r="A298" t="str">
            <v>Otros agrícolas</v>
          </cell>
        </row>
        <row r="299">
          <cell r="A299" t="str">
            <v>Otros minerales</v>
          </cell>
        </row>
        <row r="300">
          <cell r="A300" t="str">
            <v>Otros productos alimenticios, bebidas y tabaco</v>
          </cell>
        </row>
        <row r="301">
          <cell r="A301" t="str">
            <v>Otros productos de papel, imprentas y editoriales</v>
          </cell>
        </row>
        <row r="302">
          <cell r="A302" t="str">
            <v>Otros textiles, prendas de vestir e industrias de cuero</v>
          </cell>
        </row>
        <row r="303">
          <cell r="A303" t="str">
            <v>Papa</v>
          </cell>
        </row>
        <row r="304">
          <cell r="A304" t="str">
            <v>Pasteurización, homogeneización, vitaminación y embotellado De leche líquida</v>
          </cell>
        </row>
        <row r="305">
          <cell r="A305" t="str">
            <v>Piedra caliza</v>
          </cell>
        </row>
        <row r="306">
          <cell r="A306" t="str">
            <v>Porcinos, ovinos y otros pecuarios</v>
          </cell>
        </row>
        <row r="307">
          <cell r="A307" t="str">
            <v>Preparación de  hormigón</v>
          </cell>
        </row>
        <row r="308">
          <cell r="A308" t="str">
            <v>Preparación de carnes frías y otras carnes no envasadas, jamones, tocinetas, salchichas, embutidos, etc.</v>
          </cell>
        </row>
        <row r="309">
          <cell r="A309" t="str">
            <v>Preparación de harinas mezcladas de cereales y leguminosas y productos similares</v>
          </cell>
        </row>
        <row r="310">
          <cell r="A310" t="str">
            <v>Preparación de la hoja de tabaco</v>
          </cell>
        </row>
        <row r="311">
          <cell r="A311" t="str">
            <v>Preparación de mezclas para alimentación infantil</v>
          </cell>
        </row>
        <row r="312">
          <cell r="A312" t="str">
            <v>Preparación de otras bebidas alcohólicas similares</v>
          </cell>
        </row>
        <row r="313">
          <cell r="A313" t="str">
            <v>Preparación de pescado y otros animales marinos y de agua Dulce comestibles, frescos, refrigerados o congelados rápidamente</v>
          </cell>
        </row>
        <row r="314">
          <cell r="A314" t="str">
            <v>Preparación de productos para tratar metales, auxiliares para soldadura, recubrimientos para electrodos y similares</v>
          </cell>
        </row>
        <row r="315">
          <cell r="A315" t="str">
            <v>Preparación e hilado de fibras artificiales y/o sintéticas</v>
          </cell>
        </row>
        <row r="316">
          <cell r="A316" t="str">
            <v>Producción de aceites y grasas lubricantes que no se elaboran en las refinerías de petróleo</v>
          </cell>
        </row>
        <row r="317">
          <cell r="A317" t="str">
            <v>Producción de aceites y grasas vegetales sin refinar y Residuos de la extracción</v>
          </cell>
        </row>
        <row r="318">
          <cell r="A318" t="str">
            <v>Producción de casas prefabricadas y sus partes</v>
          </cell>
        </row>
        <row r="319">
          <cell r="A319" t="str">
            <v>Producción de harina de maíz y pilado de maíz</v>
          </cell>
        </row>
        <row r="320">
          <cell r="A320" t="str">
            <v>Producción de harina de trigo</v>
          </cell>
        </row>
        <row r="321">
          <cell r="A321" t="str">
            <v>Producción de leches y productos lácteos conservados</v>
          </cell>
        </row>
        <row r="322">
          <cell r="A322" t="str">
            <v>Producción de pigmentos y materias colorantes n.e.p. para la Fabricación de colores, barnices, lacas, esmaltes, etc.</v>
          </cell>
        </row>
        <row r="323">
          <cell r="A323" t="str">
            <v>Producción de sustancias y aditamentos alimenticios para Animales, incluso harinas de ostras, hueso y pescado</v>
          </cell>
        </row>
        <row r="324">
          <cell r="A324" t="str">
            <v>Producción de vitaminas y provitaminas de materias naturales y sintéticas</v>
          </cell>
        </row>
        <row r="325">
          <cell r="A325" t="str">
            <v>Producción y fabricación de otros productos minerales no metálicos, no incluidos antes</v>
          </cell>
        </row>
        <row r="326">
          <cell r="A326" t="str">
            <v>Productos avícolas</v>
          </cell>
        </row>
        <row r="327">
          <cell r="A327" t="str">
            <v>Productos de extractos y jarabes de frutas, cereales y otros vegetales</v>
          </cell>
        </row>
        <row r="328">
          <cell r="A328" t="str">
            <v>Productos medicinales y farmacéuticos n.e.p.</v>
          </cell>
        </row>
        <row r="329">
          <cell r="A329" t="str">
            <v>Reconstrucción de motores y otras partes de vehículos excepto el equipo eléctrico</v>
          </cell>
        </row>
        <row r="330">
          <cell r="A330" t="str">
            <v>Recuperación y elaboración de otros metales no ferrosos</v>
          </cell>
        </row>
        <row r="331">
          <cell r="A331" t="str">
            <v>Recuperación y fundición de cobre, incluye coproalineaciones</v>
          </cell>
        </row>
        <row r="332">
          <cell r="A332" t="str">
            <v>Recuperación y fundición de plomo</v>
          </cell>
        </row>
        <row r="333">
          <cell r="A333" t="str">
            <v>Reducción de mineral de hierro</v>
          </cell>
        </row>
        <row r="334">
          <cell r="A334" t="str">
            <v>Refinación de aceites y grasas vegetales, no incluye la hidrogenación</v>
          </cell>
        </row>
        <row r="335">
          <cell r="A335" t="str">
            <v>Refinación, laminación y fundición de oro</v>
          </cell>
        </row>
        <row r="336">
          <cell r="A336" t="str">
            <v>Reparación de embarcaciones mayores</v>
          </cell>
        </row>
        <row r="337">
          <cell r="A337" t="str">
            <v>Reparación de embarcaciones menores</v>
          </cell>
        </row>
        <row r="338">
          <cell r="A338" t="str">
            <v>Reparación de locomotoras y equipos ferroviarios</v>
          </cell>
        </row>
        <row r="339">
          <cell r="A339" t="str">
            <v>Reparación y mantenimiento de aeronaves</v>
          </cell>
        </row>
        <row r="340">
          <cell r="A340" t="str">
            <v>Reproducción de discos de gramófono, cintas magnetofónicas y vídeo – cintas</v>
          </cell>
        </row>
        <row r="341">
          <cell r="A341" t="str">
            <v>Sal marina sin purificar</v>
          </cell>
        </row>
        <row r="342">
          <cell r="A342" t="str">
            <v>Servicios agropecuarios – fumigación aérea</v>
          </cell>
        </row>
        <row r="343">
          <cell r="A343" t="str">
            <v>Servicios agropecuarios – maquinaria</v>
          </cell>
        </row>
        <row r="344">
          <cell r="A344" t="str">
            <v>Servicios agropecuarios – riego</v>
          </cell>
        </row>
        <row r="345">
          <cell r="A345" t="str">
            <v>Servicios agropecuarios – yunta</v>
          </cell>
        </row>
        <row r="346">
          <cell r="A346" t="str">
            <v>Servicios industriales de terceros</v>
          </cell>
        </row>
        <row r="347">
          <cell r="A347" t="str">
            <v>Servicios y seguros</v>
          </cell>
        </row>
        <row r="348">
          <cell r="A348" t="str">
            <v>Sorgo</v>
          </cell>
        </row>
        <row r="349">
          <cell r="A349" t="str">
            <v>Soya</v>
          </cell>
        </row>
        <row r="350">
          <cell r="A350" t="str">
            <v>Subproductos</v>
          </cell>
        </row>
        <row r="351">
          <cell r="A351" t="str">
            <v>Terrenos</v>
          </cell>
        </row>
        <row r="352">
          <cell r="A352" t="str">
            <v>Tipografías y litografías</v>
          </cell>
        </row>
        <row r="353">
          <cell r="A353" t="str">
            <v>Tomate</v>
          </cell>
        </row>
        <row r="354">
          <cell r="A354" t="str">
            <v>Transporte</v>
          </cell>
        </row>
        <row r="355">
          <cell r="A355" t="str">
            <v>Transporte de larga distancia con dos ejes</v>
          </cell>
        </row>
        <row r="356">
          <cell r="A356" t="str">
            <v>Transporte de larga distancia con tres ejes</v>
          </cell>
        </row>
        <row r="357">
          <cell r="A357" t="str">
            <v>Transporte de larga distancia con tres ejes y con remolque de dos ejes</v>
          </cell>
        </row>
        <row r="358">
          <cell r="A358" t="str">
            <v>Transporte de media distancia con dos ejes</v>
          </cell>
        </row>
        <row r="359">
          <cell r="A359" t="str">
            <v>Trilla – pilado – de arroz</v>
          </cell>
        </row>
        <row r="360">
          <cell r="A360" t="str">
            <v>Trilla de café</v>
          </cell>
        </row>
        <row r="361">
          <cell r="A361" t="str">
            <v>Trituración aserrado y talla de mármol</v>
          </cell>
        </row>
        <row r="362">
          <cell r="A362" t="str">
            <v>Trituración aserrado y talla de piedra</v>
          </cell>
        </row>
        <row r="363">
          <cell r="A363" t="str">
            <v>Yuca</v>
          </cell>
        </row>
        <row r="364">
          <cell r="A364" t="str">
            <v>Zanahoria</v>
          </cell>
        </row>
      </sheetData>
      <sheetData sheetId="2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dice"/>
      <sheetName val="PR-01"/>
      <sheetName val="PR-02"/>
      <sheetName val="PR-03"/>
      <sheetName val="PR-04"/>
      <sheetName val="Control"/>
      <sheetName val="Indicadores de Ciencia"/>
      <sheetName val="Indicadores de Empleo"/>
      <sheetName val="Indicadores de Eficiencia"/>
      <sheetName val="Unidades"/>
      <sheetName val="Indicadores de Producto"/>
      <sheetName val="Indicadores de Impacto"/>
      <sheetName val="Indicadores Gestión"/>
      <sheetName val="Listado"/>
      <sheetName val="Entidades Financiadoras"/>
      <sheetName val="tipos_entidad"/>
      <sheetName val="tipo_recurso"/>
      <sheetName val="Hoja1"/>
      <sheetName val="PE-Indice"/>
      <sheetName val="PE-01"/>
      <sheetName val="PE-02"/>
      <sheetName val="PE-03"/>
      <sheetName val="PE-04"/>
    </sheetNames>
    <sheetDataSet>
      <sheetData sheetId="0"/>
      <sheetData sheetId="1"/>
      <sheetData sheetId="2"/>
      <sheetData sheetId="3"/>
      <sheetData sheetId="4">
        <row r="1">
          <cell r="S1" t="str">
            <v>Obligatorio</v>
          </cell>
        </row>
      </sheetData>
      <sheetData sheetId="5"/>
      <sheetData sheetId="6"/>
      <sheetData sheetId="7"/>
      <sheetData sheetId="8">
        <row r="2">
          <cell r="B2" t="str">
            <v>Cumplimiento del gasto público</v>
          </cell>
        </row>
      </sheetData>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computrabajo.com.co/salarios/abogadoa" TargetMode="External"/><Relationship Id="rId3" Type="http://schemas.openxmlformats.org/officeDocument/2006/relationships/hyperlink" Target="https://www.computrabajo.com.co/salarios/especialista" TargetMode="External"/><Relationship Id="rId7" Type="http://schemas.openxmlformats.org/officeDocument/2006/relationships/hyperlink" Target="https://www.computrabajo.com.co/salarios/financieroa" TargetMode="External"/><Relationship Id="rId2" Type="http://schemas.openxmlformats.org/officeDocument/2006/relationships/hyperlink" Target="https://www.computrabajo.com.co/salarios/asistentea-administrativo" TargetMode="External"/><Relationship Id="rId1" Type="http://schemas.openxmlformats.org/officeDocument/2006/relationships/hyperlink" Target="https://www.computrabajo.com.co/salarios/asesoresas-profesionales" TargetMode="External"/><Relationship Id="rId6" Type="http://schemas.openxmlformats.org/officeDocument/2006/relationships/hyperlink" Target="https://www.computrabajo.com.co/salarios/especialista" TargetMode="External"/><Relationship Id="rId5" Type="http://schemas.openxmlformats.org/officeDocument/2006/relationships/hyperlink" Target="https://www.computrabajo.com.co/salarios/asesoresas-profesionales" TargetMode="External"/><Relationship Id="rId10" Type="http://schemas.openxmlformats.org/officeDocument/2006/relationships/printerSettings" Target="../printerSettings/printerSettings1.bin"/><Relationship Id="rId4" Type="http://schemas.openxmlformats.org/officeDocument/2006/relationships/hyperlink" Target="https://www.computrabajo.com.co/salarios/gerente-de-proyectos" TargetMode="External"/><Relationship Id="rId9" Type="http://schemas.openxmlformats.org/officeDocument/2006/relationships/hyperlink" Target="https://www.computrabajo.com.co/salarios/asesoresas-profesionale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view="pageBreakPreview" zoomScale="70" zoomScaleNormal="90" zoomScaleSheetLayoutView="70" workbookViewId="0">
      <selection activeCell="K26" sqref="K26"/>
    </sheetView>
  </sheetViews>
  <sheetFormatPr baseColWidth="10" defaultColWidth="11.5703125" defaultRowHeight="12.75" x14ac:dyDescent="0.2"/>
  <cols>
    <col min="1" max="1" width="5.5703125" style="1" customWidth="1"/>
    <col min="2" max="2" width="45.5703125" style="1" customWidth="1"/>
    <col min="3" max="3" width="16.5703125" style="1" customWidth="1"/>
    <col min="4" max="4" width="13.85546875" style="1" customWidth="1"/>
    <col min="5" max="5" width="13.5703125" style="1" customWidth="1"/>
    <col min="6" max="6" width="15.85546875" style="1" customWidth="1"/>
    <col min="7" max="7" width="12.5703125" style="1" customWidth="1"/>
    <col min="8" max="8" width="17.42578125" style="1" customWidth="1"/>
    <col min="9" max="9" width="17.140625" style="1" customWidth="1"/>
    <col min="10" max="10" width="20.140625" style="1" customWidth="1"/>
    <col min="11" max="11" width="13.5703125" style="1" customWidth="1"/>
    <col min="12" max="12" width="13" style="1" bestFit="1" customWidth="1"/>
    <col min="13" max="13" width="20.5703125" style="1" customWidth="1"/>
    <col min="14" max="16384" width="11.5703125" style="1"/>
  </cols>
  <sheetData>
    <row r="1" spans="1:10" ht="31.35" customHeight="1" x14ac:dyDescent="0.2">
      <c r="A1" s="248" t="str">
        <f>+'PRESUPUESTO  SISFV'!A1</f>
        <v>INSTALACIÓN DE SOLUCIONES INDIVIDUALES FOTOVOLTAICAS PARA LA GENERACIÓN DE ENERGÍA ELÉCTRICA EN ZONA RURAL DISPERSA DE INSTALACIÓN DE SOLUCIONES INDIVIDUALES FOTOVOLTAICAS PARA LA GENERACIÓN DE ENERGÍA ELÉCTRICA EN ZONA RURAL DISPERSA DEL MUNICIPIO DE BOLIVAR, EN EL DEPARTAMENTO DE VALLE DEL CAUCA.</v>
      </c>
      <c r="B1" s="248"/>
      <c r="C1" s="248"/>
      <c r="D1" s="248"/>
      <c r="E1" s="248"/>
      <c r="F1" s="248"/>
      <c r="G1" s="248"/>
      <c r="H1" s="248"/>
    </row>
    <row r="2" spans="1:10" x14ac:dyDescent="0.2">
      <c r="A2" s="249" t="s">
        <v>98</v>
      </c>
      <c r="B2" s="249"/>
      <c r="C2" s="249"/>
      <c r="D2" s="249"/>
      <c r="E2" s="249"/>
      <c r="F2" s="249"/>
      <c r="G2" s="249"/>
      <c r="H2" s="249"/>
    </row>
    <row r="3" spans="1:10" x14ac:dyDescent="0.2">
      <c r="A3" s="44" t="s">
        <v>40</v>
      </c>
      <c r="B3" s="45"/>
      <c r="C3" s="46"/>
      <c r="D3" s="46"/>
      <c r="E3" s="46"/>
      <c r="F3" s="46"/>
      <c r="G3" s="46"/>
      <c r="H3" s="47"/>
      <c r="J3" s="2"/>
    </row>
    <row r="4" spans="1:10" x14ac:dyDescent="0.2">
      <c r="A4" s="250" t="s">
        <v>31</v>
      </c>
      <c r="B4" s="251" t="s">
        <v>27</v>
      </c>
      <c r="C4" s="252" t="s">
        <v>32</v>
      </c>
      <c r="D4" s="252" t="s">
        <v>29</v>
      </c>
      <c r="E4" s="252" t="s">
        <v>35</v>
      </c>
      <c r="F4" s="253" t="s">
        <v>33</v>
      </c>
      <c r="G4" s="254"/>
      <c r="H4" s="255"/>
      <c r="J4" s="2"/>
    </row>
    <row r="5" spans="1:10" x14ac:dyDescent="0.2">
      <c r="A5" s="250"/>
      <c r="B5" s="251"/>
      <c r="C5" s="252"/>
      <c r="D5" s="252"/>
      <c r="E5" s="252"/>
      <c r="F5" s="41" t="s">
        <v>37</v>
      </c>
      <c r="G5" s="41" t="s">
        <v>38</v>
      </c>
      <c r="H5" s="48" t="s">
        <v>34</v>
      </c>
      <c r="I5" s="49" t="s">
        <v>99</v>
      </c>
      <c r="J5" s="2"/>
    </row>
    <row r="6" spans="1:10" x14ac:dyDescent="0.2">
      <c r="A6" s="50" t="s">
        <v>6</v>
      </c>
      <c r="B6" s="3" t="s">
        <v>46</v>
      </c>
      <c r="C6" s="4">
        <v>15</v>
      </c>
      <c r="D6" s="4">
        <v>1</v>
      </c>
      <c r="E6" s="5">
        <v>0.88</v>
      </c>
      <c r="F6" s="51" t="e">
        <f>+#REF!</f>
        <v>#REF!</v>
      </c>
      <c r="G6" s="6"/>
      <c r="H6" s="52" t="e">
        <f>ROUND(C6*D6*E6*(F6+G6),0)</f>
        <v>#REF!</v>
      </c>
      <c r="I6" s="7" t="s">
        <v>47</v>
      </c>
    </row>
    <row r="7" spans="1:10" x14ac:dyDescent="0.2">
      <c r="A7" s="50" t="s">
        <v>7</v>
      </c>
      <c r="B7" s="3" t="s">
        <v>48</v>
      </c>
      <c r="C7" s="4">
        <v>13</v>
      </c>
      <c r="D7" s="4">
        <v>1</v>
      </c>
      <c r="E7" s="5">
        <v>1</v>
      </c>
      <c r="F7" s="51" t="e">
        <f>+#REF!</f>
        <v>#REF!</v>
      </c>
      <c r="G7" s="6">
        <v>162000</v>
      </c>
      <c r="H7" s="52" t="e">
        <f t="shared" ref="H7:H14" si="0">ROUND(C7*D7*E7*(F7+G7),0)</f>
        <v>#REF!</v>
      </c>
      <c r="I7" s="7" t="s">
        <v>49</v>
      </c>
    </row>
    <row r="8" spans="1:10" x14ac:dyDescent="0.2">
      <c r="A8" s="50" t="s">
        <v>8</v>
      </c>
      <c r="B8" s="3" t="s">
        <v>50</v>
      </c>
      <c r="C8" s="4">
        <f>+C7</f>
        <v>13</v>
      </c>
      <c r="D8" s="4">
        <v>1</v>
      </c>
      <c r="E8" s="5">
        <v>0.8</v>
      </c>
      <c r="F8" s="51" t="e">
        <f>+F7</f>
        <v>#REF!</v>
      </c>
      <c r="G8" s="6">
        <v>162000</v>
      </c>
      <c r="H8" s="52" t="e">
        <f t="shared" si="0"/>
        <v>#REF!</v>
      </c>
      <c r="I8" s="7" t="s">
        <v>49</v>
      </c>
    </row>
    <row r="9" spans="1:10" x14ac:dyDescent="0.2">
      <c r="A9" s="50" t="s">
        <v>9</v>
      </c>
      <c r="B9" s="3" t="s">
        <v>51</v>
      </c>
      <c r="C9" s="4">
        <f>+C8</f>
        <v>13</v>
      </c>
      <c r="D9" s="4">
        <v>1</v>
      </c>
      <c r="E9" s="5">
        <v>0.8</v>
      </c>
      <c r="F9" s="51" t="e">
        <f>+#REF!</f>
        <v>#REF!</v>
      </c>
      <c r="G9" s="6">
        <v>162000</v>
      </c>
      <c r="H9" s="52" t="e">
        <f t="shared" si="0"/>
        <v>#REF!</v>
      </c>
      <c r="I9" s="7" t="s">
        <v>39</v>
      </c>
    </row>
    <row r="10" spans="1:10" x14ac:dyDescent="0.2">
      <c r="A10" s="50" t="s">
        <v>10</v>
      </c>
      <c r="B10" s="3" t="s">
        <v>52</v>
      </c>
      <c r="C10" s="4">
        <f t="shared" ref="C10:C13" si="1">+C9</f>
        <v>13</v>
      </c>
      <c r="D10" s="4">
        <v>1</v>
      </c>
      <c r="E10" s="5">
        <v>1</v>
      </c>
      <c r="F10" s="51" t="e">
        <f>+#REF!</f>
        <v>#REF!</v>
      </c>
      <c r="G10" s="6">
        <v>162000</v>
      </c>
      <c r="H10" s="52" t="e">
        <f t="shared" si="0"/>
        <v>#REF!</v>
      </c>
      <c r="I10" s="7" t="s">
        <v>49</v>
      </c>
    </row>
    <row r="11" spans="1:10" x14ac:dyDescent="0.2">
      <c r="A11" s="50" t="s">
        <v>11</v>
      </c>
      <c r="B11" s="3" t="s">
        <v>53</v>
      </c>
      <c r="C11" s="4">
        <v>8</v>
      </c>
      <c r="D11" s="4">
        <v>1</v>
      </c>
      <c r="E11" s="5">
        <v>0.8</v>
      </c>
      <c r="F11" s="51" t="e">
        <f>+#REF!</f>
        <v>#REF!</v>
      </c>
      <c r="G11" s="6"/>
      <c r="H11" s="52" t="e">
        <f t="shared" si="0"/>
        <v>#REF!</v>
      </c>
      <c r="I11" s="7" t="s">
        <v>54</v>
      </c>
    </row>
    <row r="12" spans="1:10" x14ac:dyDescent="0.2">
      <c r="A12" s="50" t="s">
        <v>12</v>
      </c>
      <c r="B12" s="3" t="s">
        <v>55</v>
      </c>
      <c r="C12" s="4">
        <f t="shared" si="1"/>
        <v>8</v>
      </c>
      <c r="D12" s="4">
        <v>1</v>
      </c>
      <c r="E12" s="5">
        <v>0.8</v>
      </c>
      <c r="F12" s="51" t="e">
        <f>+F11</f>
        <v>#REF!</v>
      </c>
      <c r="G12" s="6"/>
      <c r="H12" s="52" t="e">
        <f t="shared" si="0"/>
        <v>#REF!</v>
      </c>
      <c r="I12" s="7" t="s">
        <v>54</v>
      </c>
    </row>
    <row r="13" spans="1:10" x14ac:dyDescent="0.2">
      <c r="A13" s="50" t="s">
        <v>13</v>
      </c>
      <c r="B13" s="3" t="s">
        <v>56</v>
      </c>
      <c r="C13" s="4">
        <f t="shared" si="1"/>
        <v>8</v>
      </c>
      <c r="D13" s="4">
        <v>1</v>
      </c>
      <c r="E13" s="5">
        <v>0.8</v>
      </c>
      <c r="F13" s="51" t="e">
        <f>+#REF!</f>
        <v>#REF!</v>
      </c>
      <c r="G13" s="6">
        <v>162000</v>
      </c>
      <c r="H13" s="52" t="e">
        <f t="shared" si="0"/>
        <v>#REF!</v>
      </c>
      <c r="I13" s="7" t="s">
        <v>57</v>
      </c>
    </row>
    <row r="14" spans="1:10" x14ac:dyDescent="0.2">
      <c r="A14" s="50" t="s">
        <v>14</v>
      </c>
      <c r="B14" s="3" t="s">
        <v>58</v>
      </c>
      <c r="C14" s="4">
        <v>13</v>
      </c>
      <c r="D14" s="4">
        <v>1</v>
      </c>
      <c r="E14" s="5">
        <v>1</v>
      </c>
      <c r="F14" s="51" t="e">
        <f>+#REF!</f>
        <v>#REF!</v>
      </c>
      <c r="G14" s="6">
        <v>162000</v>
      </c>
      <c r="H14" s="52" t="e">
        <f t="shared" si="0"/>
        <v>#REF!</v>
      </c>
      <c r="I14" s="53" t="s">
        <v>41</v>
      </c>
    </row>
    <row r="15" spans="1:10" ht="14.25" x14ac:dyDescent="0.2">
      <c r="A15" s="239" t="s">
        <v>59</v>
      </c>
      <c r="B15" s="240"/>
      <c r="C15" s="240"/>
      <c r="D15" s="240"/>
      <c r="E15" s="240"/>
      <c r="F15" s="240"/>
      <c r="G15" s="43"/>
      <c r="H15" s="54" t="e">
        <f>SUM(H6:H14)</f>
        <v>#REF!</v>
      </c>
      <c r="I15" s="8"/>
    </row>
    <row r="16" spans="1:10" ht="14.25" x14ac:dyDescent="0.2">
      <c r="A16" s="239" t="s">
        <v>36</v>
      </c>
      <c r="B16" s="240"/>
      <c r="C16" s="240"/>
      <c r="D16" s="240"/>
      <c r="E16" s="240"/>
      <c r="F16" s="240"/>
      <c r="G16" s="43"/>
      <c r="H16" s="55">
        <f>[13]FP!E27</f>
        <v>1.61</v>
      </c>
      <c r="I16" s="8"/>
    </row>
    <row r="17" spans="1:9" ht="14.25" x14ac:dyDescent="0.2">
      <c r="A17" s="241" t="s">
        <v>60</v>
      </c>
      <c r="B17" s="242"/>
      <c r="C17" s="242"/>
      <c r="D17" s="242"/>
      <c r="E17" s="242"/>
      <c r="F17" s="242"/>
      <c r="G17" s="56"/>
      <c r="H17" s="57" t="e">
        <f>ROUND(H15*H16,0)</f>
        <v>#REF!</v>
      </c>
      <c r="I17" s="8"/>
    </row>
    <row r="18" spans="1:9" x14ac:dyDescent="0.2">
      <c r="A18" s="243" t="s">
        <v>61</v>
      </c>
      <c r="B18" s="243"/>
      <c r="C18" s="243"/>
      <c r="D18" s="243"/>
      <c r="E18" s="243"/>
      <c r="F18" s="243"/>
    </row>
    <row r="19" spans="1:9" x14ac:dyDescent="0.2">
      <c r="A19" s="42" t="s">
        <v>31</v>
      </c>
      <c r="B19" s="42" t="s">
        <v>27</v>
      </c>
      <c r="C19" s="9" t="s">
        <v>28</v>
      </c>
      <c r="D19" s="10" t="s">
        <v>62</v>
      </c>
      <c r="E19" s="42" t="s">
        <v>63</v>
      </c>
      <c r="F19" s="42" t="s">
        <v>64</v>
      </c>
      <c r="G19" s="11"/>
    </row>
    <row r="20" spans="1:9" x14ac:dyDescent="0.2">
      <c r="A20" s="12" t="s">
        <v>15</v>
      </c>
      <c r="B20" s="13" t="s">
        <v>43</v>
      </c>
      <c r="C20" s="14"/>
      <c r="D20" s="14"/>
      <c r="E20" s="15"/>
      <c r="F20" s="15"/>
    </row>
    <row r="21" spans="1:9" x14ac:dyDescent="0.2">
      <c r="A21" s="14" t="s">
        <v>65</v>
      </c>
      <c r="B21" s="16" t="s">
        <v>46</v>
      </c>
      <c r="C21" s="14" t="s">
        <v>44</v>
      </c>
      <c r="D21" s="17">
        <v>120000</v>
      </c>
      <c r="E21" s="18">
        <v>15</v>
      </c>
      <c r="F21" s="15">
        <f>E21*D21</f>
        <v>1800000</v>
      </c>
    </row>
    <row r="22" spans="1:9" ht="25.5" x14ac:dyDescent="0.2">
      <c r="A22" s="12" t="s">
        <v>16</v>
      </c>
      <c r="B22" s="13" t="s">
        <v>66</v>
      </c>
      <c r="C22" s="14"/>
      <c r="D22" s="14"/>
      <c r="E22" s="19"/>
      <c r="F22" s="15"/>
    </row>
    <row r="23" spans="1:9" x14ac:dyDescent="0.2">
      <c r="A23" s="14" t="s">
        <v>67</v>
      </c>
      <c r="B23" s="16" t="s">
        <v>68</v>
      </c>
      <c r="C23" s="20" t="s">
        <v>44</v>
      </c>
      <c r="D23" s="21">
        <v>300000</v>
      </c>
      <c r="E23" s="18">
        <f>+E21</f>
        <v>15</v>
      </c>
      <c r="F23" s="15">
        <f>D23*E23</f>
        <v>4500000</v>
      </c>
    </row>
    <row r="24" spans="1:9" x14ac:dyDescent="0.2">
      <c r="A24" s="14" t="s">
        <v>69</v>
      </c>
      <c r="B24" s="16" t="s">
        <v>70</v>
      </c>
      <c r="C24" s="20" t="s">
        <v>45</v>
      </c>
      <c r="D24" s="21">
        <v>825000</v>
      </c>
      <c r="E24" s="18">
        <f>+E23</f>
        <v>15</v>
      </c>
      <c r="F24" s="15">
        <f>D24*E24</f>
        <v>12375000</v>
      </c>
    </row>
    <row r="25" spans="1:9" x14ac:dyDescent="0.2">
      <c r="A25" s="12" t="s">
        <v>17</v>
      </c>
      <c r="B25" s="13" t="s">
        <v>71</v>
      </c>
      <c r="C25" s="20"/>
      <c r="D25" s="22"/>
      <c r="E25" s="19"/>
      <c r="F25" s="15"/>
    </row>
    <row r="26" spans="1:9" ht="25.5" x14ac:dyDescent="0.2">
      <c r="A26" s="14" t="s">
        <v>72</v>
      </c>
      <c r="B26" s="23" t="s">
        <v>73</v>
      </c>
      <c r="C26" s="14" t="s">
        <v>45</v>
      </c>
      <c r="D26" s="17">
        <v>175000</v>
      </c>
      <c r="E26" s="18">
        <f>+E21</f>
        <v>15</v>
      </c>
      <c r="F26" s="15">
        <f>D26*E26</f>
        <v>2625000</v>
      </c>
    </row>
    <row r="27" spans="1:9" ht="25.5" x14ac:dyDescent="0.2">
      <c r="A27" s="14" t="s">
        <v>74</v>
      </c>
      <c r="B27" s="23" t="s">
        <v>75</v>
      </c>
      <c r="C27" s="14" t="s">
        <v>45</v>
      </c>
      <c r="D27" s="17">
        <v>220000</v>
      </c>
      <c r="E27" s="18">
        <f>+E26</f>
        <v>15</v>
      </c>
      <c r="F27" s="15">
        <f t="shared" ref="F27:F29" si="2">D27*E27</f>
        <v>3300000</v>
      </c>
    </row>
    <row r="28" spans="1:9" ht="25.5" x14ac:dyDescent="0.2">
      <c r="A28" s="14" t="s">
        <v>76</v>
      </c>
      <c r="B28" s="23" t="s">
        <v>77</v>
      </c>
      <c r="C28" s="14" t="s">
        <v>45</v>
      </c>
      <c r="D28" s="17">
        <v>90000</v>
      </c>
      <c r="E28" s="18">
        <f t="shared" ref="E28:E29" si="3">+E27</f>
        <v>15</v>
      </c>
      <c r="F28" s="15">
        <f t="shared" si="2"/>
        <v>1350000</v>
      </c>
    </row>
    <row r="29" spans="1:9" x14ac:dyDescent="0.2">
      <c r="A29" s="14" t="s">
        <v>78</v>
      </c>
      <c r="B29" s="23" t="s">
        <v>79</v>
      </c>
      <c r="C29" s="14" t="s">
        <v>45</v>
      </c>
      <c r="D29" s="17">
        <v>150000</v>
      </c>
      <c r="E29" s="18">
        <f t="shared" si="3"/>
        <v>15</v>
      </c>
      <c r="F29" s="15">
        <f t="shared" si="2"/>
        <v>2250000</v>
      </c>
    </row>
    <row r="30" spans="1:9" x14ac:dyDescent="0.2">
      <c r="A30" s="244" t="s">
        <v>80</v>
      </c>
      <c r="B30" s="245"/>
      <c r="C30" s="245"/>
      <c r="D30" s="245"/>
      <c r="E30" s="246"/>
      <c r="F30" s="24">
        <f>SUM(F20:F29)</f>
        <v>28200000</v>
      </c>
    </row>
    <row r="31" spans="1:9" x14ac:dyDescent="0.2">
      <c r="A31" s="247" t="s">
        <v>81</v>
      </c>
      <c r="B31" s="247"/>
      <c r="C31" s="247"/>
    </row>
    <row r="32" spans="1:9" x14ac:dyDescent="0.2">
      <c r="A32" s="238" t="s">
        <v>31</v>
      </c>
      <c r="B32" s="238" t="s">
        <v>27</v>
      </c>
      <c r="C32" s="238" t="s">
        <v>33</v>
      </c>
    </row>
    <row r="33" spans="1:12" x14ac:dyDescent="0.2">
      <c r="A33" s="238"/>
      <c r="B33" s="238"/>
      <c r="C33" s="238"/>
    </row>
    <row r="34" spans="1:12" x14ac:dyDescent="0.2">
      <c r="A34" s="25">
        <v>1</v>
      </c>
      <c r="B34" s="26" t="s">
        <v>42</v>
      </c>
      <c r="C34" s="27" t="e">
        <f>H17</f>
        <v>#REF!</v>
      </c>
    </row>
    <row r="35" spans="1:12" x14ac:dyDescent="0.2">
      <c r="A35" s="25">
        <v>2</v>
      </c>
      <c r="B35" s="26" t="s">
        <v>82</v>
      </c>
      <c r="C35" s="27">
        <f>F30</f>
        <v>28200000</v>
      </c>
    </row>
    <row r="36" spans="1:12" x14ac:dyDescent="0.2">
      <c r="A36" s="25">
        <v>3</v>
      </c>
      <c r="B36" s="26" t="s">
        <v>83</v>
      </c>
      <c r="C36" s="27" t="e">
        <f>SUM(C34:C35)</f>
        <v>#REF!</v>
      </c>
    </row>
    <row r="37" spans="1:12" x14ac:dyDescent="0.2">
      <c r="A37" s="25">
        <v>4</v>
      </c>
      <c r="B37" s="26" t="s">
        <v>84</v>
      </c>
      <c r="C37" s="27" t="e">
        <f>ROUND(C36*5%,0)</f>
        <v>#REF!</v>
      </c>
    </row>
    <row r="38" spans="1:12" x14ac:dyDescent="0.2">
      <c r="A38" s="25">
        <v>5</v>
      </c>
      <c r="B38" s="26" t="s">
        <v>85</v>
      </c>
      <c r="C38" s="27" t="e">
        <f>C36+C37</f>
        <v>#REF!</v>
      </c>
    </row>
    <row r="39" spans="1:12" x14ac:dyDescent="0.2">
      <c r="A39" s="25">
        <v>6</v>
      </c>
      <c r="B39" s="26" t="s">
        <v>86</v>
      </c>
      <c r="C39" s="27" t="e">
        <f>ROUND(C38*19%,0)</f>
        <v>#REF!</v>
      </c>
    </row>
    <row r="40" spans="1:12" x14ac:dyDescent="0.2">
      <c r="A40" s="28">
        <v>7</v>
      </c>
      <c r="B40" s="29" t="s">
        <v>87</v>
      </c>
      <c r="C40" s="30" t="e">
        <f>SUM(C38:C39)</f>
        <v>#REF!</v>
      </c>
      <c r="D40" s="58" t="e">
        <f>+C40/'PRESUPUESTO  SISFV'!#REF!</f>
        <v>#REF!</v>
      </c>
      <c r="J40" s="59">
        <v>603046864</v>
      </c>
      <c r="L40" s="11" t="e">
        <f>+C40-J40</f>
        <v>#REF!</v>
      </c>
    </row>
  </sheetData>
  <mergeCells count="17">
    <mergeCell ref="A1:H1"/>
    <mergeCell ref="A2:H2"/>
    <mergeCell ref="A4:A5"/>
    <mergeCell ref="B4:B5"/>
    <mergeCell ref="C4:C5"/>
    <mergeCell ref="D4:D5"/>
    <mergeCell ref="E4:E5"/>
    <mergeCell ref="F4:H4"/>
    <mergeCell ref="A32:A33"/>
    <mergeCell ref="B32:B33"/>
    <mergeCell ref="C32:C33"/>
    <mergeCell ref="A15:F15"/>
    <mergeCell ref="A16:F16"/>
    <mergeCell ref="A17:F17"/>
    <mergeCell ref="A18:F18"/>
    <mergeCell ref="A30:E30"/>
    <mergeCell ref="A31:C31"/>
  </mergeCells>
  <hyperlinks>
    <hyperlink ref="I7" r:id="rId1"/>
    <hyperlink ref="I14" r:id="rId2"/>
    <hyperlink ref="I11" r:id="rId3"/>
    <hyperlink ref="I6" r:id="rId4"/>
    <hyperlink ref="I8" r:id="rId5"/>
    <hyperlink ref="I12" r:id="rId6"/>
    <hyperlink ref="I13" r:id="rId7"/>
    <hyperlink ref="I9" r:id="rId8"/>
    <hyperlink ref="I10" r:id="rId9"/>
  </hyperlinks>
  <pageMargins left="0.7" right="0.7" top="0.75" bottom="0.75" header="0.3" footer="0.3"/>
  <pageSetup paperSize="122" scale="60" orientation="portrait" r:id="rId10"/>
  <colBreaks count="1" manualBreakCount="1">
    <brk id="8"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42"/>
  <sheetViews>
    <sheetView showGridLines="0" view="pageBreakPreview" zoomScaleNormal="80" zoomScaleSheetLayoutView="100" workbookViewId="0">
      <selection activeCell="E7" sqref="E7:F7"/>
    </sheetView>
  </sheetViews>
  <sheetFormatPr baseColWidth="10" defaultColWidth="11.42578125" defaultRowHeight="12" x14ac:dyDescent="0.2"/>
  <cols>
    <col min="1" max="1" width="9.7109375" style="100" customWidth="1"/>
    <col min="2" max="2" width="29.42578125" style="100" customWidth="1"/>
    <col min="3" max="3" width="19.28515625" style="100" customWidth="1"/>
    <col min="4" max="7" width="15.140625" style="100" customWidth="1"/>
    <col min="8" max="16384" width="11.42578125" style="100"/>
  </cols>
  <sheetData>
    <row r="1" spans="1:7" ht="25.5" customHeight="1" x14ac:dyDescent="0.2">
      <c r="A1" s="291" t="s">
        <v>151</v>
      </c>
      <c r="B1" s="329"/>
      <c r="C1" s="329"/>
      <c r="D1" s="329"/>
      <c r="E1" s="329"/>
      <c r="F1" s="329"/>
      <c r="G1" s="330"/>
    </row>
    <row r="2" spans="1:7" x14ac:dyDescent="0.2">
      <c r="A2" s="291" t="s">
        <v>26</v>
      </c>
      <c r="B2" s="302"/>
      <c r="C2" s="302"/>
      <c r="D2" s="302"/>
      <c r="E2" s="302"/>
      <c r="F2" s="302"/>
      <c r="G2" s="292"/>
    </row>
    <row r="3" spans="1:7" ht="12.75" customHeight="1" x14ac:dyDescent="0.2">
      <c r="A3" s="331" t="s">
        <v>169</v>
      </c>
      <c r="B3" s="332"/>
      <c r="C3" s="332"/>
      <c r="D3" s="332"/>
      <c r="E3" s="332"/>
      <c r="F3" s="332"/>
      <c r="G3" s="333"/>
    </row>
    <row r="4" spans="1:7" ht="47.45" customHeight="1" x14ac:dyDescent="0.2">
      <c r="A4" s="60" t="s">
        <v>124</v>
      </c>
      <c r="B4" s="334" t="s">
        <v>308</v>
      </c>
      <c r="C4" s="335"/>
      <c r="D4" s="335"/>
      <c r="E4" s="336"/>
      <c r="F4" s="60" t="s">
        <v>1</v>
      </c>
      <c r="G4" s="60" t="s">
        <v>115</v>
      </c>
    </row>
    <row r="5" spans="1:7" x14ac:dyDescent="0.2">
      <c r="A5" s="309" t="s">
        <v>153</v>
      </c>
      <c r="B5" s="310"/>
      <c r="C5" s="310"/>
      <c r="D5" s="310"/>
      <c r="E5" s="310"/>
      <c r="F5" s="310"/>
      <c r="G5" s="311"/>
    </row>
    <row r="6" spans="1:7" ht="36" x14ac:dyDescent="0.2">
      <c r="A6" s="62" t="s">
        <v>0</v>
      </c>
      <c r="B6" s="291" t="s">
        <v>109</v>
      </c>
      <c r="C6" s="292"/>
      <c r="D6" s="62" t="s">
        <v>154</v>
      </c>
      <c r="E6" s="62" t="s">
        <v>155</v>
      </c>
      <c r="F6" s="62" t="s">
        <v>156</v>
      </c>
      <c r="G6" s="150" t="s">
        <v>5</v>
      </c>
    </row>
    <row r="7" spans="1:7" x14ac:dyDescent="0.2">
      <c r="A7" s="69">
        <v>1</v>
      </c>
      <c r="B7" s="324" t="s">
        <v>189</v>
      </c>
      <c r="C7" s="325"/>
      <c r="D7" s="65" t="s">
        <v>174</v>
      </c>
      <c r="E7" s="72"/>
      <c r="F7" s="69"/>
      <c r="G7" s="117">
        <f>E7*F7</f>
        <v>0</v>
      </c>
    </row>
    <row r="8" spans="1:7" x14ac:dyDescent="0.2">
      <c r="A8" s="87"/>
      <c r="B8" s="326"/>
      <c r="C8" s="327"/>
      <c r="D8" s="87"/>
      <c r="E8" s="87"/>
      <c r="F8" s="87"/>
      <c r="G8" s="70"/>
    </row>
    <row r="9" spans="1:7" x14ac:dyDescent="0.2">
      <c r="A9" s="295" t="s">
        <v>158</v>
      </c>
      <c r="B9" s="296"/>
      <c r="C9" s="296"/>
      <c r="D9" s="296"/>
      <c r="E9" s="296"/>
      <c r="F9" s="298"/>
      <c r="G9" s="118">
        <f>SUM(G7:G8)</f>
        <v>0</v>
      </c>
    </row>
    <row r="10" spans="1:7" x14ac:dyDescent="0.2">
      <c r="A10" s="288" t="s">
        <v>159</v>
      </c>
      <c r="B10" s="289"/>
      <c r="C10" s="289"/>
      <c r="D10" s="289"/>
      <c r="E10" s="388"/>
      <c r="F10" s="289"/>
      <c r="G10" s="290"/>
    </row>
    <row r="11" spans="1:7" ht="36" x14ac:dyDescent="0.2">
      <c r="A11" s="62" t="s">
        <v>0</v>
      </c>
      <c r="B11" s="291" t="s">
        <v>109</v>
      </c>
      <c r="C11" s="292"/>
      <c r="D11" s="62" t="s">
        <v>160</v>
      </c>
      <c r="E11" s="62" t="s">
        <v>161</v>
      </c>
      <c r="F11" s="62" t="s">
        <v>2</v>
      </c>
      <c r="G11" s="150" t="s">
        <v>5</v>
      </c>
    </row>
    <row r="12" spans="1:7" x14ac:dyDescent="0.2">
      <c r="A12" s="69">
        <v>1</v>
      </c>
      <c r="B12" s="324" t="s">
        <v>309</v>
      </c>
      <c r="C12" s="325"/>
      <c r="D12" s="65" t="s">
        <v>115</v>
      </c>
      <c r="E12" s="72"/>
      <c r="F12" s="69"/>
      <c r="G12" s="126">
        <f>E12*F12</f>
        <v>0</v>
      </c>
    </row>
    <row r="13" spans="1:7" x14ac:dyDescent="0.2">
      <c r="A13" s="295" t="s">
        <v>158</v>
      </c>
      <c r="B13" s="296"/>
      <c r="C13" s="296"/>
      <c r="D13" s="296"/>
      <c r="E13" s="296"/>
      <c r="F13" s="298"/>
      <c r="G13" s="129">
        <f>SUM(G12)</f>
        <v>0</v>
      </c>
    </row>
    <row r="14" spans="1:7" x14ac:dyDescent="0.2">
      <c r="A14" s="315" t="s">
        <v>268</v>
      </c>
      <c r="B14" s="316"/>
      <c r="C14" s="316"/>
      <c r="D14" s="316"/>
      <c r="E14" s="316"/>
      <c r="F14" s="316"/>
      <c r="G14" s="317"/>
    </row>
    <row r="15" spans="1:7" ht="36" x14ac:dyDescent="0.2">
      <c r="A15" s="67" t="s">
        <v>0</v>
      </c>
      <c r="B15" s="67" t="s">
        <v>231</v>
      </c>
      <c r="C15" s="67" t="s">
        <v>1</v>
      </c>
      <c r="D15" s="67" t="s">
        <v>2</v>
      </c>
      <c r="E15" s="67" t="s">
        <v>195</v>
      </c>
      <c r="F15" s="207" t="s">
        <v>303</v>
      </c>
      <c r="G15" s="62" t="s">
        <v>5</v>
      </c>
    </row>
    <row r="16" spans="1:7" ht="24" x14ac:dyDescent="0.2">
      <c r="A16" s="69">
        <v>1</v>
      </c>
      <c r="B16" s="70" t="s">
        <v>142</v>
      </c>
      <c r="C16" s="65" t="s">
        <v>184</v>
      </c>
      <c r="D16" s="85"/>
      <c r="E16" s="90"/>
      <c r="F16" s="65"/>
      <c r="G16" s="119">
        <f>D16*E16+F16</f>
        <v>0</v>
      </c>
    </row>
    <row r="17" spans="1:7" ht="36" x14ac:dyDescent="0.2">
      <c r="A17" s="69">
        <v>2</v>
      </c>
      <c r="B17" s="70" t="s">
        <v>143</v>
      </c>
      <c r="C17" s="65" t="s">
        <v>184</v>
      </c>
      <c r="D17" s="85"/>
      <c r="E17" s="72"/>
      <c r="F17" s="65"/>
      <c r="G17" s="119">
        <f t="shared" ref="G17:G18" si="0">D17*E17+F17</f>
        <v>0</v>
      </c>
    </row>
    <row r="18" spans="1:7" x14ac:dyDescent="0.2">
      <c r="A18" s="87"/>
      <c r="B18" s="87"/>
      <c r="C18" s="87"/>
      <c r="D18" s="87"/>
      <c r="E18" s="87"/>
      <c r="F18" s="87"/>
      <c r="G18" s="119">
        <f t="shared" si="0"/>
        <v>0</v>
      </c>
    </row>
    <row r="19" spans="1:7" x14ac:dyDescent="0.2">
      <c r="A19" s="295" t="s">
        <v>158</v>
      </c>
      <c r="B19" s="296"/>
      <c r="C19" s="296"/>
      <c r="D19" s="296"/>
      <c r="E19" s="296"/>
      <c r="F19" s="298"/>
      <c r="G19" s="118">
        <f>SUM(G16:G18)</f>
        <v>0</v>
      </c>
    </row>
    <row r="20" spans="1:7" x14ac:dyDescent="0.2">
      <c r="A20" s="318" t="s">
        <v>166</v>
      </c>
      <c r="B20" s="319"/>
      <c r="C20" s="319"/>
      <c r="D20" s="319"/>
      <c r="E20" s="319"/>
      <c r="F20" s="319"/>
      <c r="G20" s="320"/>
    </row>
    <row r="21" spans="1:7" ht="36" x14ac:dyDescent="0.2">
      <c r="A21" s="62" t="s">
        <v>0</v>
      </c>
      <c r="B21" s="91" t="s">
        <v>109</v>
      </c>
      <c r="C21" s="62" t="s">
        <v>2</v>
      </c>
      <c r="D21" s="62" t="s">
        <v>296</v>
      </c>
      <c r="E21" s="62" t="s">
        <v>147</v>
      </c>
      <c r="F21" s="62" t="s">
        <v>148</v>
      </c>
      <c r="G21" s="150" t="s">
        <v>167</v>
      </c>
    </row>
    <row r="22" spans="1:7" x14ac:dyDescent="0.2">
      <c r="A22" s="69">
        <v>1</v>
      </c>
      <c r="B22" s="70" t="s">
        <v>149</v>
      </c>
      <c r="C22" s="69"/>
      <c r="D22" s="72"/>
      <c r="E22" s="72"/>
      <c r="F22" s="71"/>
      <c r="G22" s="117">
        <f>(D22+E22)*F22*C22</f>
        <v>0</v>
      </c>
    </row>
    <row r="23" spans="1:7" x14ac:dyDescent="0.2">
      <c r="A23" s="69">
        <v>2</v>
      </c>
      <c r="B23" s="70" t="s">
        <v>150</v>
      </c>
      <c r="C23" s="69"/>
      <c r="D23" s="72"/>
      <c r="E23" s="72"/>
      <c r="F23" s="71"/>
      <c r="G23" s="117">
        <f t="shared" ref="G23:G24" si="1">(D23+E23)*F23*C23</f>
        <v>0</v>
      </c>
    </row>
    <row r="24" spans="1:7" x14ac:dyDescent="0.2">
      <c r="A24" s="87"/>
      <c r="B24" s="87"/>
      <c r="C24" s="87"/>
      <c r="D24" s="87"/>
      <c r="E24" s="87"/>
      <c r="F24" s="87"/>
      <c r="G24" s="117">
        <f t="shared" si="1"/>
        <v>0</v>
      </c>
    </row>
    <row r="25" spans="1:7" x14ac:dyDescent="0.2">
      <c r="A25" s="295" t="s">
        <v>158</v>
      </c>
      <c r="B25" s="296"/>
      <c r="C25" s="296"/>
      <c r="D25" s="296"/>
      <c r="E25" s="296"/>
      <c r="F25" s="298"/>
      <c r="G25" s="118">
        <f>SUM(G22:G24)</f>
        <v>0</v>
      </c>
    </row>
    <row r="26" spans="1:7" x14ac:dyDescent="0.2">
      <c r="A26" s="312" t="s">
        <v>168</v>
      </c>
      <c r="B26" s="313"/>
      <c r="C26" s="313"/>
      <c r="D26" s="313"/>
      <c r="E26" s="313"/>
      <c r="F26" s="314"/>
      <c r="G26" s="131">
        <f>G9+G13+G19+G25</f>
        <v>0</v>
      </c>
    </row>
    <row r="27" spans="1:7" x14ac:dyDescent="0.2">
      <c r="C27" s="105"/>
      <c r="D27" s="110"/>
      <c r="E27" s="212"/>
    </row>
    <row r="28" spans="1:7" x14ac:dyDescent="0.2">
      <c r="A28" s="96" t="s">
        <v>106</v>
      </c>
      <c r="C28" s="105"/>
      <c r="E28" s="225"/>
    </row>
    <row r="29" spans="1:7" x14ac:dyDescent="0.2">
      <c r="A29" s="96" t="s">
        <v>105</v>
      </c>
      <c r="E29" s="107"/>
    </row>
    <row r="30" spans="1:7" s="105" customFormat="1" x14ac:dyDescent="0.2">
      <c r="A30" s="97" t="s">
        <v>107</v>
      </c>
      <c r="B30" s="226"/>
      <c r="C30" s="226"/>
      <c r="D30" s="226"/>
      <c r="E30" s="227"/>
    </row>
    <row r="31" spans="1:7" x14ac:dyDescent="0.2">
      <c r="A31" s="138"/>
      <c r="B31" s="139"/>
      <c r="C31" s="140"/>
      <c r="D31" s="210"/>
      <c r="E31" s="211"/>
    </row>
    <row r="32" spans="1:7" x14ac:dyDescent="0.2">
      <c r="B32" s="139"/>
      <c r="C32" s="140"/>
      <c r="D32" s="210"/>
      <c r="E32" s="211"/>
    </row>
    <row r="33" spans="1:5" x14ac:dyDescent="0.2">
      <c r="B33" s="139"/>
      <c r="C33" s="140"/>
      <c r="D33" s="210"/>
      <c r="E33" s="211"/>
    </row>
    <row r="34" spans="1:5" x14ac:dyDescent="0.2">
      <c r="C34" s="105"/>
      <c r="D34" s="110"/>
      <c r="E34" s="212"/>
    </row>
    <row r="35" spans="1:5" x14ac:dyDescent="0.2">
      <c r="A35" s="106"/>
      <c r="C35" s="105"/>
      <c r="E35" s="107"/>
    </row>
    <row r="36" spans="1:5" ht="12.75" customHeight="1" x14ac:dyDescent="0.2">
      <c r="A36" s="106"/>
      <c r="C36" s="108"/>
      <c r="D36" s="108"/>
      <c r="E36" s="109"/>
    </row>
    <row r="37" spans="1:5" x14ac:dyDescent="0.2">
      <c r="A37" s="106"/>
      <c r="C37" s="105"/>
      <c r="D37" s="110"/>
      <c r="E37" s="110"/>
    </row>
    <row r="38" spans="1:5" x14ac:dyDescent="0.2">
      <c r="A38" s="147"/>
    </row>
    <row r="39" spans="1:5" x14ac:dyDescent="0.2">
      <c r="A39" s="111"/>
    </row>
    <row r="40" spans="1:5" x14ac:dyDescent="0.2">
      <c r="A40" s="111"/>
    </row>
    <row r="41" spans="1:5" x14ac:dyDescent="0.2">
      <c r="A41" s="112"/>
    </row>
    <row r="42" spans="1:5" x14ac:dyDescent="0.2">
      <c r="A42" s="111"/>
    </row>
  </sheetData>
  <mergeCells count="18">
    <mergeCell ref="A26:F26"/>
    <mergeCell ref="A13:F13"/>
    <mergeCell ref="A14:G14"/>
    <mergeCell ref="A19:F19"/>
    <mergeCell ref="A20:G20"/>
    <mergeCell ref="A25:F25"/>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7" orientation="portrait" r:id="rId1"/>
  <headerFooter alignWithMargins="0">
    <oddHeader xml:space="preserve">&amp;C&amp;"Arial,Negrita"&amp;12ANÁLISIS DE PRECIOS UNITARIOS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showGridLines="0" view="pageBreakPreview" topLeftCell="A13" zoomScaleNormal="85" zoomScaleSheetLayoutView="100" workbookViewId="0">
      <selection activeCell="E7" sqref="E7:F9"/>
    </sheetView>
  </sheetViews>
  <sheetFormatPr baseColWidth="10" defaultColWidth="11.42578125" defaultRowHeight="12" x14ac:dyDescent="0.2"/>
  <cols>
    <col min="1" max="1" width="7.140625" style="100" customWidth="1"/>
    <col min="2" max="2" width="30.42578125" style="100" customWidth="1"/>
    <col min="3" max="5" width="11.7109375" style="100" customWidth="1"/>
    <col min="6" max="6" width="13.85546875" style="100" customWidth="1"/>
    <col min="7" max="7" width="11.7109375" style="100" customWidth="1"/>
    <col min="8" max="16384" width="11.42578125" style="100"/>
  </cols>
  <sheetData>
    <row r="1" spans="1:8" ht="24.6" customHeight="1" x14ac:dyDescent="0.2">
      <c r="A1" s="389" t="s">
        <v>151</v>
      </c>
      <c r="B1" s="390"/>
      <c r="C1" s="390"/>
      <c r="D1" s="390"/>
      <c r="E1" s="390"/>
      <c r="F1" s="390"/>
      <c r="G1" s="391"/>
    </row>
    <row r="2" spans="1:8" x14ac:dyDescent="0.2">
      <c r="A2" s="291" t="s">
        <v>26</v>
      </c>
      <c r="B2" s="302"/>
      <c r="C2" s="302"/>
      <c r="D2" s="302"/>
      <c r="E2" s="302"/>
      <c r="F2" s="302"/>
      <c r="G2" s="292"/>
    </row>
    <row r="3" spans="1:8" ht="12.75" customHeight="1" x14ac:dyDescent="0.2">
      <c r="A3" s="363" t="s">
        <v>310</v>
      </c>
      <c r="B3" s="392"/>
      <c r="C3" s="392"/>
      <c r="D3" s="392"/>
      <c r="E3" s="392"/>
      <c r="F3" s="392"/>
      <c r="G3" s="393"/>
    </row>
    <row r="4" spans="1:8" ht="37.5" customHeight="1" x14ac:dyDescent="0.2">
      <c r="A4" s="113" t="s">
        <v>126</v>
      </c>
      <c r="B4" s="394" t="s">
        <v>294</v>
      </c>
      <c r="C4" s="395"/>
      <c r="D4" s="395"/>
      <c r="E4" s="396"/>
      <c r="F4" s="113" t="s">
        <v>1</v>
      </c>
      <c r="G4" s="113" t="s">
        <v>115</v>
      </c>
    </row>
    <row r="5" spans="1:8" x14ac:dyDescent="0.2">
      <c r="A5" s="315" t="s">
        <v>153</v>
      </c>
      <c r="B5" s="316"/>
      <c r="C5" s="316"/>
      <c r="D5" s="316"/>
      <c r="E5" s="316"/>
      <c r="F5" s="316"/>
      <c r="G5" s="317"/>
    </row>
    <row r="6" spans="1:8" ht="24" x14ac:dyDescent="0.2">
      <c r="A6" s="62" t="s">
        <v>0</v>
      </c>
      <c r="B6" s="291" t="s">
        <v>109</v>
      </c>
      <c r="C6" s="292"/>
      <c r="D6" s="62" t="s">
        <v>154</v>
      </c>
      <c r="E6" s="62" t="s">
        <v>155</v>
      </c>
      <c r="F6" s="62" t="s">
        <v>156</v>
      </c>
      <c r="G6" s="62" t="s">
        <v>5</v>
      </c>
    </row>
    <row r="7" spans="1:8" ht="24" x14ac:dyDescent="0.2">
      <c r="A7" s="69">
        <v>1</v>
      </c>
      <c r="B7" s="324" t="s">
        <v>173</v>
      </c>
      <c r="C7" s="325"/>
      <c r="D7" s="215" t="s">
        <v>174</v>
      </c>
      <c r="E7" s="72"/>
      <c r="F7" s="85"/>
      <c r="G7" s="72">
        <f>E7*F7</f>
        <v>0</v>
      </c>
    </row>
    <row r="8" spans="1:8" x14ac:dyDescent="0.2">
      <c r="A8" s="87"/>
      <c r="B8" s="326"/>
      <c r="C8" s="327"/>
      <c r="D8" s="87"/>
      <c r="E8" s="87"/>
      <c r="F8" s="87"/>
      <c r="G8" s="72">
        <f t="shared" ref="G8:G9" si="0">E8*F8</f>
        <v>0</v>
      </c>
      <c r="H8" s="217"/>
    </row>
    <row r="9" spans="1:8" x14ac:dyDescent="0.2">
      <c r="A9" s="87"/>
      <c r="B9" s="326"/>
      <c r="C9" s="327"/>
      <c r="D9" s="87"/>
      <c r="E9" s="87"/>
      <c r="F9" s="87"/>
      <c r="G9" s="72">
        <f t="shared" si="0"/>
        <v>0</v>
      </c>
    </row>
    <row r="10" spans="1:8" x14ac:dyDescent="0.2">
      <c r="A10" s="295" t="s">
        <v>158</v>
      </c>
      <c r="B10" s="296"/>
      <c r="C10" s="296"/>
      <c r="D10" s="296"/>
      <c r="E10" s="297"/>
      <c r="F10" s="298"/>
      <c r="G10" s="77">
        <f>SUM(G7:G9)</f>
        <v>0</v>
      </c>
      <c r="H10" s="217"/>
    </row>
    <row r="11" spans="1:8" x14ac:dyDescent="0.2">
      <c r="A11" s="318" t="s">
        <v>159</v>
      </c>
      <c r="B11" s="319"/>
      <c r="C11" s="319"/>
      <c r="D11" s="319"/>
      <c r="E11" s="319"/>
      <c r="F11" s="319"/>
      <c r="G11" s="320"/>
    </row>
    <row r="12" spans="1:8" ht="39" customHeight="1" x14ac:dyDescent="0.2">
      <c r="A12" s="62" t="s">
        <v>0</v>
      </c>
      <c r="B12" s="291" t="s">
        <v>109</v>
      </c>
      <c r="C12" s="292"/>
      <c r="D12" s="63" t="s">
        <v>160</v>
      </c>
      <c r="E12" s="62" t="s">
        <v>161</v>
      </c>
      <c r="F12" s="62" t="s">
        <v>2</v>
      </c>
      <c r="G12" s="62" t="s">
        <v>5</v>
      </c>
    </row>
    <row r="13" spans="1:8" x14ac:dyDescent="0.2">
      <c r="A13" s="69">
        <v>1</v>
      </c>
      <c r="B13" s="324" t="s">
        <v>307</v>
      </c>
      <c r="C13" s="325"/>
      <c r="D13" s="65" t="s">
        <v>115</v>
      </c>
      <c r="E13" s="72"/>
      <c r="F13" s="69"/>
      <c r="G13" s="72">
        <f>E13*F13</f>
        <v>0</v>
      </c>
    </row>
    <row r="14" spans="1:8" ht="12.75" customHeight="1" x14ac:dyDescent="0.2">
      <c r="A14" s="69">
        <v>2</v>
      </c>
      <c r="B14" s="324" t="s">
        <v>223</v>
      </c>
      <c r="C14" s="325"/>
      <c r="D14" s="65" t="s">
        <v>115</v>
      </c>
      <c r="E14" s="90"/>
      <c r="F14" s="69"/>
      <c r="G14" s="72">
        <f t="shared" ref="G14:G15" si="1">E14*F14</f>
        <v>0</v>
      </c>
    </row>
    <row r="15" spans="1:8" ht="12.75" customHeight="1" x14ac:dyDescent="0.2">
      <c r="A15" s="69">
        <v>3</v>
      </c>
      <c r="B15" s="324" t="s">
        <v>227</v>
      </c>
      <c r="C15" s="325"/>
      <c r="D15" s="65" t="s">
        <v>115</v>
      </c>
      <c r="E15" s="72"/>
      <c r="F15" s="69"/>
      <c r="G15" s="72">
        <f t="shared" si="1"/>
        <v>0</v>
      </c>
    </row>
    <row r="16" spans="1:8" x14ac:dyDescent="0.2">
      <c r="A16" s="295" t="s">
        <v>158</v>
      </c>
      <c r="B16" s="296"/>
      <c r="C16" s="296"/>
      <c r="D16" s="296"/>
      <c r="E16" s="296"/>
      <c r="F16" s="298"/>
      <c r="G16" s="77">
        <f>SUM(G13:G15)</f>
        <v>0</v>
      </c>
    </row>
    <row r="17" spans="1:7" x14ac:dyDescent="0.2">
      <c r="A17" s="340" t="s">
        <v>268</v>
      </c>
      <c r="B17" s="341"/>
      <c r="C17" s="341"/>
      <c r="D17" s="341"/>
      <c r="E17" s="341"/>
      <c r="F17" s="341"/>
      <c r="G17" s="342"/>
    </row>
    <row r="18" spans="1:7" ht="48" x14ac:dyDescent="0.2">
      <c r="A18" s="67" t="s">
        <v>0</v>
      </c>
      <c r="B18" s="67" t="s">
        <v>231</v>
      </c>
      <c r="C18" s="67" t="s">
        <v>1</v>
      </c>
      <c r="D18" s="124" t="s">
        <v>2</v>
      </c>
      <c r="E18" s="67" t="s">
        <v>195</v>
      </c>
      <c r="F18" s="207" t="s">
        <v>303</v>
      </c>
      <c r="G18" s="67" t="s">
        <v>5</v>
      </c>
    </row>
    <row r="19" spans="1:7" ht="24" x14ac:dyDescent="0.2">
      <c r="A19" s="69">
        <v>1</v>
      </c>
      <c r="B19" s="70" t="s">
        <v>142</v>
      </c>
      <c r="C19" s="65" t="s">
        <v>184</v>
      </c>
      <c r="D19" s="69"/>
      <c r="E19" s="90"/>
      <c r="F19" s="65"/>
      <c r="G19" s="72">
        <f>(D19*E19)+F19</f>
        <v>0</v>
      </c>
    </row>
    <row r="20" spans="1:7" ht="24" x14ac:dyDescent="0.2">
      <c r="A20" s="69">
        <v>2</v>
      </c>
      <c r="B20" s="70" t="s">
        <v>232</v>
      </c>
      <c r="C20" s="65" t="s">
        <v>184</v>
      </c>
      <c r="D20" s="69"/>
      <c r="E20" s="72"/>
      <c r="F20" s="65"/>
      <c r="G20" s="72">
        <f t="shared" ref="G20:G21" si="2">(D20*E20)+F20</f>
        <v>0</v>
      </c>
    </row>
    <row r="21" spans="1:7" x14ac:dyDescent="0.2">
      <c r="A21" s="87"/>
      <c r="B21" s="87"/>
      <c r="C21" s="87"/>
      <c r="D21" s="87"/>
      <c r="E21" s="87"/>
      <c r="F21" s="87"/>
      <c r="G21" s="72">
        <f t="shared" si="2"/>
        <v>0</v>
      </c>
    </row>
    <row r="22" spans="1:7" x14ac:dyDescent="0.2">
      <c r="A22" s="295" t="s">
        <v>158</v>
      </c>
      <c r="B22" s="296"/>
      <c r="C22" s="296"/>
      <c r="D22" s="296"/>
      <c r="E22" s="296"/>
      <c r="F22" s="298"/>
      <c r="G22" s="77">
        <f>SUM(G19:G21)</f>
        <v>0</v>
      </c>
    </row>
    <row r="23" spans="1:7" x14ac:dyDescent="0.2">
      <c r="A23" s="340" t="s">
        <v>166</v>
      </c>
      <c r="B23" s="341"/>
      <c r="C23" s="341"/>
      <c r="D23" s="341"/>
      <c r="E23" s="341"/>
      <c r="F23" s="341"/>
      <c r="G23" s="342"/>
    </row>
    <row r="24" spans="1:7" ht="24" x14ac:dyDescent="0.2">
      <c r="A24" s="62" t="s">
        <v>0</v>
      </c>
      <c r="B24" s="228" t="s">
        <v>109</v>
      </c>
      <c r="C24" s="62" t="s">
        <v>2</v>
      </c>
      <c r="D24" s="76" t="s">
        <v>146</v>
      </c>
      <c r="E24" s="62" t="s">
        <v>147</v>
      </c>
      <c r="F24" s="62" t="s">
        <v>148</v>
      </c>
      <c r="G24" s="62" t="s">
        <v>167</v>
      </c>
    </row>
    <row r="25" spans="1:7" x14ac:dyDescent="0.2">
      <c r="A25" s="69">
        <v>1</v>
      </c>
      <c r="B25" s="70" t="s">
        <v>149</v>
      </c>
      <c r="C25" s="69"/>
      <c r="D25" s="126"/>
      <c r="E25" s="72"/>
      <c r="F25" s="71"/>
      <c r="G25" s="72">
        <f>(D25+E25)*F25*C25</f>
        <v>0</v>
      </c>
    </row>
    <row r="26" spans="1:7" x14ac:dyDescent="0.2">
      <c r="A26" s="69">
        <v>2</v>
      </c>
      <c r="B26" s="70" t="s">
        <v>150</v>
      </c>
      <c r="C26" s="69"/>
      <c r="D26" s="126"/>
      <c r="E26" s="72"/>
      <c r="F26" s="71"/>
      <c r="G26" s="72">
        <f t="shared" ref="G26:G27" si="3">(D26+E26)*F26*C26</f>
        <v>0</v>
      </c>
    </row>
    <row r="27" spans="1:7" x14ac:dyDescent="0.2">
      <c r="A27" s="87"/>
      <c r="B27" s="87"/>
      <c r="C27" s="87"/>
      <c r="D27" s="87"/>
      <c r="E27" s="87"/>
      <c r="F27" s="87"/>
      <c r="G27" s="72">
        <f t="shared" si="3"/>
        <v>0</v>
      </c>
    </row>
    <row r="28" spans="1:7" x14ac:dyDescent="0.2">
      <c r="A28" s="295" t="s">
        <v>158</v>
      </c>
      <c r="B28" s="296"/>
      <c r="C28" s="296"/>
      <c r="D28" s="296"/>
      <c r="E28" s="296"/>
      <c r="F28" s="298"/>
      <c r="G28" s="77">
        <f>SUM(G25:G27)</f>
        <v>0</v>
      </c>
    </row>
    <row r="29" spans="1:7" x14ac:dyDescent="0.2">
      <c r="A29" s="312" t="s">
        <v>168</v>
      </c>
      <c r="B29" s="313"/>
      <c r="C29" s="313"/>
      <c r="D29" s="313"/>
      <c r="E29" s="313"/>
      <c r="F29" s="314"/>
      <c r="G29" s="78">
        <f>G10+G16+G22+G28</f>
        <v>0</v>
      </c>
    </row>
    <row r="30" spans="1:7" x14ac:dyDescent="0.2">
      <c r="C30" s="105"/>
      <c r="D30" s="110"/>
      <c r="E30" s="212"/>
    </row>
    <row r="31" spans="1:7" x14ac:dyDescent="0.2">
      <c r="A31" s="96" t="s">
        <v>106</v>
      </c>
      <c r="C31" s="105"/>
      <c r="E31" s="225"/>
    </row>
    <row r="32" spans="1:7" x14ac:dyDescent="0.2">
      <c r="A32" s="96" t="s">
        <v>105</v>
      </c>
      <c r="E32" s="107"/>
    </row>
    <row r="33" spans="1:5" s="105" customFormat="1" x14ac:dyDescent="0.2">
      <c r="A33" s="97" t="s">
        <v>107</v>
      </c>
      <c r="B33" s="226"/>
      <c r="C33" s="226"/>
      <c r="D33" s="226"/>
      <c r="E33" s="227"/>
    </row>
    <row r="34" spans="1:5" x14ac:dyDescent="0.2">
      <c r="A34" s="138"/>
      <c r="B34" s="139"/>
      <c r="C34" s="140"/>
      <c r="D34" s="216"/>
      <c r="E34" s="211"/>
    </row>
    <row r="35" spans="1:5" x14ac:dyDescent="0.2">
      <c r="B35" s="139"/>
      <c r="C35" s="140"/>
      <c r="D35" s="216"/>
      <c r="E35" s="211"/>
    </row>
    <row r="36" spans="1:5" x14ac:dyDescent="0.2">
      <c r="B36" s="139"/>
      <c r="C36" s="140"/>
      <c r="D36" s="216"/>
      <c r="E36" s="211"/>
    </row>
    <row r="37" spans="1:5" x14ac:dyDescent="0.2">
      <c r="C37" s="105"/>
      <c r="D37" s="110"/>
      <c r="E37" s="212"/>
    </row>
    <row r="38" spans="1:5" x14ac:dyDescent="0.2">
      <c r="A38" s="106"/>
      <c r="C38" s="105"/>
      <c r="E38" s="107"/>
    </row>
    <row r="39" spans="1:5" x14ac:dyDescent="0.2">
      <c r="A39" s="106"/>
      <c r="C39" s="108"/>
      <c r="D39" s="108"/>
      <c r="E39" s="109"/>
    </row>
    <row r="40" spans="1:5" x14ac:dyDescent="0.2">
      <c r="A40" s="106"/>
      <c r="C40" s="105"/>
      <c r="D40" s="110"/>
      <c r="E40" s="110"/>
    </row>
    <row r="41" spans="1:5" x14ac:dyDescent="0.2">
      <c r="A41" s="147"/>
    </row>
    <row r="42" spans="1:5" x14ac:dyDescent="0.2">
      <c r="A42" s="111"/>
    </row>
    <row r="43" spans="1:5" x14ac:dyDescent="0.2">
      <c r="A43" s="111"/>
    </row>
    <row r="44" spans="1:5" x14ac:dyDescent="0.2">
      <c r="A44" s="112"/>
    </row>
    <row r="45" spans="1:5" x14ac:dyDescent="0.2">
      <c r="A45" s="111"/>
    </row>
  </sheetData>
  <mergeCells count="21">
    <mergeCell ref="A22:F22"/>
    <mergeCell ref="A23:G23"/>
    <mergeCell ref="A28:F28"/>
    <mergeCell ref="A29:F29"/>
    <mergeCell ref="B13:C13"/>
    <mergeCell ref="B14:C14"/>
    <mergeCell ref="B15:C15"/>
    <mergeCell ref="A16:F16"/>
    <mergeCell ref="A17:G17"/>
    <mergeCell ref="A1:G1"/>
    <mergeCell ref="A2:G2"/>
    <mergeCell ref="A3:G3"/>
    <mergeCell ref="B4:E4"/>
    <mergeCell ref="A5:G5"/>
    <mergeCell ref="A11:G11"/>
    <mergeCell ref="B12:C12"/>
    <mergeCell ref="B6:C6"/>
    <mergeCell ref="B7:C7"/>
    <mergeCell ref="B8:C8"/>
    <mergeCell ref="B9:C9"/>
    <mergeCell ref="A10:F10"/>
  </mergeCells>
  <printOptions horizontalCentered="1"/>
  <pageMargins left="0.70866141732283472" right="0.70866141732283472" top="1.5748031496062993" bottom="0.98425196850393704" header="0.98425196850393704" footer="0.51181102362204722"/>
  <pageSetup scale="93" orientation="portrait" r:id="rId1"/>
  <headerFooter alignWithMargins="0">
    <oddHeader xml:space="preserve">&amp;C&amp;"Arial,Negrita"&amp;12ANÁLISIS DE PRECIOS UNITARIOS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showGridLines="0" view="pageBreakPreview" topLeftCell="A16" zoomScaleNormal="85" zoomScaleSheetLayoutView="100" workbookViewId="0">
      <selection activeCell="E7" sqref="E7:F9"/>
    </sheetView>
  </sheetViews>
  <sheetFormatPr baseColWidth="10" defaultColWidth="11.42578125" defaultRowHeight="12" x14ac:dyDescent="0.2"/>
  <cols>
    <col min="1" max="1" width="9.140625" style="100" customWidth="1"/>
    <col min="2" max="2" width="33" style="100" customWidth="1"/>
    <col min="3" max="4" width="13.5703125" style="100" customWidth="1"/>
    <col min="5" max="5" width="14.5703125" style="100" customWidth="1"/>
    <col min="6" max="7" width="14.140625" style="100" customWidth="1"/>
    <col min="8" max="16384" width="11.42578125" style="100"/>
  </cols>
  <sheetData>
    <row r="1" spans="1:8" ht="25.5" customHeight="1" x14ac:dyDescent="0.2">
      <c r="A1" s="291" t="s">
        <v>151</v>
      </c>
      <c r="B1" s="329"/>
      <c r="C1" s="329"/>
      <c r="D1" s="329"/>
      <c r="E1" s="329"/>
      <c r="F1" s="329"/>
      <c r="G1" s="330"/>
    </row>
    <row r="2" spans="1:8" x14ac:dyDescent="0.2">
      <c r="A2" s="291" t="s">
        <v>26</v>
      </c>
      <c r="B2" s="302"/>
      <c r="C2" s="302"/>
      <c r="D2" s="302"/>
      <c r="E2" s="302"/>
      <c r="F2" s="302"/>
      <c r="G2" s="292"/>
    </row>
    <row r="3" spans="1:8" ht="12.75" customHeight="1" x14ac:dyDescent="0.2">
      <c r="A3" s="397" t="s">
        <v>169</v>
      </c>
      <c r="B3" s="398"/>
      <c r="C3" s="398"/>
      <c r="D3" s="398"/>
      <c r="E3" s="398"/>
      <c r="F3" s="398"/>
      <c r="G3" s="399"/>
    </row>
    <row r="4" spans="1:8" ht="48" customHeight="1" x14ac:dyDescent="0.2">
      <c r="A4" s="213" t="s">
        <v>128</v>
      </c>
      <c r="B4" s="394" t="s">
        <v>311</v>
      </c>
      <c r="C4" s="380"/>
      <c r="D4" s="380"/>
      <c r="E4" s="381"/>
      <c r="F4" s="213" t="s">
        <v>1</v>
      </c>
      <c r="G4" s="213" t="s">
        <v>115</v>
      </c>
    </row>
    <row r="5" spans="1:8" x14ac:dyDescent="0.2">
      <c r="A5" s="288" t="s">
        <v>153</v>
      </c>
      <c r="B5" s="289"/>
      <c r="C5" s="289"/>
      <c r="D5" s="289"/>
      <c r="E5" s="289"/>
      <c r="F5" s="289"/>
      <c r="G5" s="290"/>
    </row>
    <row r="6" spans="1:8" x14ac:dyDescent="0.2">
      <c r="A6" s="62" t="s">
        <v>0</v>
      </c>
      <c r="B6" s="91" t="s">
        <v>109</v>
      </c>
      <c r="C6" s="128"/>
      <c r="D6" s="62" t="s">
        <v>154</v>
      </c>
      <c r="E6" s="115" t="s">
        <v>155</v>
      </c>
      <c r="F6" s="62" t="s">
        <v>156</v>
      </c>
      <c r="G6" s="104" t="s">
        <v>5</v>
      </c>
    </row>
    <row r="7" spans="1:8" x14ac:dyDescent="0.2">
      <c r="A7" s="69">
        <v>1</v>
      </c>
      <c r="B7" s="70" t="s">
        <v>173</v>
      </c>
      <c r="C7" s="87"/>
      <c r="D7" s="70" t="s">
        <v>174</v>
      </c>
      <c r="E7" s="117"/>
      <c r="F7" s="85"/>
      <c r="G7" s="117">
        <f>E7*F7</f>
        <v>0</v>
      </c>
    </row>
    <row r="8" spans="1:8" x14ac:dyDescent="0.2">
      <c r="A8" s="87"/>
      <c r="B8" s="87"/>
      <c r="C8" s="87"/>
      <c r="D8" s="87"/>
      <c r="E8" s="87"/>
      <c r="F8" s="87"/>
      <c r="G8" s="117">
        <f t="shared" ref="G8:G9" si="0">E8*F8</f>
        <v>0</v>
      </c>
      <c r="H8" s="217"/>
    </row>
    <row r="9" spans="1:8" x14ac:dyDescent="0.2">
      <c r="A9" s="87"/>
      <c r="B9" s="87"/>
      <c r="C9" s="87"/>
      <c r="D9" s="87"/>
      <c r="E9" s="87"/>
      <c r="F9" s="87"/>
      <c r="G9" s="117">
        <f t="shared" si="0"/>
        <v>0</v>
      </c>
    </row>
    <row r="10" spans="1:8" x14ac:dyDescent="0.2">
      <c r="A10" s="295" t="s">
        <v>158</v>
      </c>
      <c r="B10" s="296"/>
      <c r="C10" s="296"/>
      <c r="D10" s="296"/>
      <c r="E10" s="297"/>
      <c r="F10" s="298"/>
      <c r="G10" s="118">
        <f>SUM(G7:G9)</f>
        <v>0</v>
      </c>
      <c r="H10" s="217"/>
    </row>
    <row r="11" spans="1:8" x14ac:dyDescent="0.2">
      <c r="A11" s="318" t="s">
        <v>159</v>
      </c>
      <c r="B11" s="319"/>
      <c r="C11" s="319"/>
      <c r="D11" s="319"/>
      <c r="E11" s="319"/>
      <c r="F11" s="319"/>
      <c r="G11" s="320"/>
    </row>
    <row r="12" spans="1:8" x14ac:dyDescent="0.2">
      <c r="A12" s="62" t="s">
        <v>0</v>
      </c>
      <c r="B12" s="291" t="s">
        <v>109</v>
      </c>
      <c r="C12" s="292"/>
      <c r="D12" s="62" t="s">
        <v>160</v>
      </c>
      <c r="E12" s="115" t="s">
        <v>161</v>
      </c>
      <c r="F12" s="62" t="s">
        <v>2</v>
      </c>
      <c r="G12" s="104" t="s">
        <v>5</v>
      </c>
    </row>
    <row r="13" spans="1:8" x14ac:dyDescent="0.2">
      <c r="A13" s="69">
        <v>1</v>
      </c>
      <c r="B13" s="400" t="s">
        <v>306</v>
      </c>
      <c r="C13" s="401"/>
      <c r="D13" s="65" t="s">
        <v>115</v>
      </c>
      <c r="E13" s="117"/>
      <c r="F13" s="69"/>
      <c r="G13" s="218">
        <f>E13*F13</f>
        <v>0</v>
      </c>
    </row>
    <row r="14" spans="1:8" x14ac:dyDescent="0.2">
      <c r="A14" s="295" t="s">
        <v>158</v>
      </c>
      <c r="B14" s="296"/>
      <c r="C14" s="296"/>
      <c r="D14" s="296"/>
      <c r="E14" s="296"/>
      <c r="F14" s="298"/>
      <c r="G14" s="118">
        <f>SUM(G13)</f>
        <v>0</v>
      </c>
    </row>
    <row r="15" spans="1:8" x14ac:dyDescent="0.2">
      <c r="A15" s="318" t="s">
        <v>268</v>
      </c>
      <c r="B15" s="319"/>
      <c r="C15" s="319"/>
      <c r="D15" s="319"/>
      <c r="E15" s="319"/>
      <c r="F15" s="319"/>
      <c r="G15" s="320"/>
    </row>
    <row r="16" spans="1:8" ht="48" x14ac:dyDescent="0.2">
      <c r="A16" s="67" t="s">
        <v>0</v>
      </c>
      <c r="B16" s="67" t="s">
        <v>231</v>
      </c>
      <c r="C16" s="67" t="s">
        <v>1</v>
      </c>
      <c r="D16" s="219" t="s">
        <v>2</v>
      </c>
      <c r="E16" s="124" t="s">
        <v>195</v>
      </c>
      <c r="F16" s="207" t="s">
        <v>303</v>
      </c>
      <c r="G16" s="124" t="s">
        <v>5</v>
      </c>
    </row>
    <row r="17" spans="1:7" x14ac:dyDescent="0.2">
      <c r="A17" s="69">
        <v>1</v>
      </c>
      <c r="B17" s="70" t="s">
        <v>142</v>
      </c>
      <c r="C17" s="65" t="s">
        <v>184</v>
      </c>
      <c r="D17" s="69"/>
      <c r="E17" s="119"/>
      <c r="F17" s="65"/>
      <c r="G17" s="117">
        <f>(D17*E17)+F17</f>
        <v>0</v>
      </c>
    </row>
    <row r="18" spans="1:7" ht="36" x14ac:dyDescent="0.2">
      <c r="A18" s="69">
        <v>2</v>
      </c>
      <c r="B18" s="70" t="s">
        <v>143</v>
      </c>
      <c r="C18" s="65" t="s">
        <v>184</v>
      </c>
      <c r="D18" s="69"/>
      <c r="E18" s="117"/>
      <c r="F18" s="65"/>
      <c r="G18" s="117">
        <f t="shared" ref="G18:G19" si="1">(D18*E18)+F18</f>
        <v>0</v>
      </c>
    </row>
    <row r="19" spans="1:7" x14ac:dyDescent="0.2">
      <c r="A19" s="87"/>
      <c r="B19" s="87"/>
      <c r="C19" s="87"/>
      <c r="D19" s="87"/>
      <c r="E19" s="87"/>
      <c r="F19" s="87"/>
      <c r="G19" s="117">
        <f t="shared" si="1"/>
        <v>0</v>
      </c>
    </row>
    <row r="20" spans="1:7" x14ac:dyDescent="0.2">
      <c r="A20" s="402" t="s">
        <v>158</v>
      </c>
      <c r="B20" s="403"/>
      <c r="C20" s="403"/>
      <c r="D20" s="403"/>
      <c r="E20" s="403"/>
      <c r="F20" s="404"/>
      <c r="G20" s="118">
        <f>SUM(G17:G19)</f>
        <v>0</v>
      </c>
    </row>
    <row r="21" spans="1:7" x14ac:dyDescent="0.2">
      <c r="A21" s="340" t="s">
        <v>166</v>
      </c>
      <c r="B21" s="341"/>
      <c r="C21" s="341"/>
      <c r="D21" s="341"/>
      <c r="E21" s="341"/>
      <c r="F21" s="341"/>
      <c r="G21" s="342"/>
    </row>
    <row r="22" spans="1:7" ht="24" x14ac:dyDescent="0.2">
      <c r="A22" s="62" t="s">
        <v>0</v>
      </c>
      <c r="B22" s="91" t="s">
        <v>109</v>
      </c>
      <c r="C22" s="62" t="s">
        <v>2</v>
      </c>
      <c r="D22" s="152" t="s">
        <v>146</v>
      </c>
      <c r="E22" s="115" t="s">
        <v>147</v>
      </c>
      <c r="F22" s="62" t="s">
        <v>148</v>
      </c>
      <c r="G22" s="115" t="s">
        <v>167</v>
      </c>
    </row>
    <row r="23" spans="1:7" x14ac:dyDescent="0.2">
      <c r="A23" s="69">
        <v>1</v>
      </c>
      <c r="B23" s="70" t="s">
        <v>149</v>
      </c>
      <c r="C23" s="69"/>
      <c r="D23" s="117"/>
      <c r="E23" s="117"/>
      <c r="F23" s="71"/>
      <c r="G23" s="117">
        <f>(D23+E23)*F23*C23</f>
        <v>0</v>
      </c>
    </row>
    <row r="24" spans="1:7" x14ac:dyDescent="0.2">
      <c r="A24" s="69">
        <v>2</v>
      </c>
      <c r="B24" s="70" t="s">
        <v>150</v>
      </c>
      <c r="C24" s="69"/>
      <c r="D24" s="117"/>
      <c r="E24" s="117"/>
      <c r="F24" s="71"/>
      <c r="G24" s="117">
        <f>(D24+E24)*F24*C24</f>
        <v>0</v>
      </c>
    </row>
    <row r="25" spans="1:7" x14ac:dyDescent="0.2">
      <c r="A25" s="87"/>
      <c r="B25" s="87"/>
      <c r="C25" s="87"/>
      <c r="D25" s="87"/>
      <c r="E25" s="87"/>
      <c r="F25" s="87"/>
      <c r="G25" s="117">
        <f>(D25+E25)*F25*C25</f>
        <v>0</v>
      </c>
    </row>
    <row r="26" spans="1:7" x14ac:dyDescent="0.2">
      <c r="A26" s="295" t="s">
        <v>158</v>
      </c>
      <c r="B26" s="296"/>
      <c r="C26" s="296"/>
      <c r="D26" s="296"/>
      <c r="E26" s="296"/>
      <c r="F26" s="298"/>
      <c r="G26" s="118">
        <f>SUM(G23:G25)</f>
        <v>0</v>
      </c>
    </row>
    <row r="27" spans="1:7" ht="12.6" customHeight="1" x14ac:dyDescent="0.2">
      <c r="A27" s="312" t="s">
        <v>168</v>
      </c>
      <c r="B27" s="313"/>
      <c r="C27" s="313"/>
      <c r="D27" s="313"/>
      <c r="E27" s="313"/>
      <c r="F27" s="314"/>
      <c r="G27" s="220">
        <f>G10+G14+G20+G26</f>
        <v>0</v>
      </c>
    </row>
    <row r="28" spans="1:7" x14ac:dyDescent="0.2">
      <c r="A28" s="221"/>
      <c r="B28" s="222"/>
      <c r="C28" s="223"/>
      <c r="D28" s="205"/>
      <c r="E28" s="224"/>
    </row>
    <row r="29" spans="1:7" x14ac:dyDescent="0.2">
      <c r="A29" s="96" t="s">
        <v>106</v>
      </c>
      <c r="B29" s="222"/>
      <c r="C29" s="223"/>
      <c r="D29" s="205"/>
      <c r="E29" s="224"/>
    </row>
    <row r="30" spans="1:7" x14ac:dyDescent="0.2">
      <c r="A30" s="96" t="s">
        <v>105</v>
      </c>
      <c r="C30" s="105"/>
      <c r="D30" s="110"/>
      <c r="E30" s="212"/>
    </row>
    <row r="31" spans="1:7" x14ac:dyDescent="0.2">
      <c r="A31" s="97" t="s">
        <v>107</v>
      </c>
      <c r="C31" s="105"/>
      <c r="E31" s="225"/>
    </row>
    <row r="32" spans="1:7" x14ac:dyDescent="0.2">
      <c r="A32" s="105"/>
      <c r="E32" s="107"/>
    </row>
    <row r="33" spans="1:5" s="105" customFormat="1" x14ac:dyDescent="0.2">
      <c r="A33" s="226"/>
      <c r="B33" s="226"/>
      <c r="C33" s="226"/>
      <c r="D33" s="226"/>
      <c r="E33" s="227"/>
    </row>
    <row r="34" spans="1:5" x14ac:dyDescent="0.2">
      <c r="A34" s="138"/>
      <c r="B34" s="139"/>
      <c r="C34" s="140"/>
      <c r="D34" s="216"/>
      <c r="E34" s="211"/>
    </row>
    <row r="35" spans="1:5" x14ac:dyDescent="0.2">
      <c r="B35" s="139"/>
      <c r="C35" s="140"/>
      <c r="D35" s="216"/>
      <c r="E35" s="211"/>
    </row>
    <row r="36" spans="1:5" x14ac:dyDescent="0.2">
      <c r="B36" s="139"/>
      <c r="C36" s="140"/>
      <c r="D36" s="216"/>
      <c r="E36" s="211"/>
    </row>
    <row r="37" spans="1:5" x14ac:dyDescent="0.2">
      <c r="C37" s="105"/>
      <c r="D37" s="110"/>
      <c r="E37" s="212"/>
    </row>
    <row r="38" spans="1:5" x14ac:dyDescent="0.2">
      <c r="A38" s="106"/>
      <c r="C38" s="105"/>
      <c r="E38" s="107"/>
    </row>
    <row r="39" spans="1:5" ht="12.75" customHeight="1" x14ac:dyDescent="0.2">
      <c r="A39" s="106"/>
      <c r="C39" s="108"/>
      <c r="D39" s="108"/>
      <c r="E39" s="109"/>
    </row>
    <row r="40" spans="1:5" x14ac:dyDescent="0.2">
      <c r="A40" s="106"/>
      <c r="C40" s="105"/>
      <c r="D40" s="110"/>
      <c r="E40" s="110"/>
    </row>
    <row r="41" spans="1:5" x14ac:dyDescent="0.2">
      <c r="A41" s="147"/>
    </row>
    <row r="42" spans="1:5" x14ac:dyDescent="0.2">
      <c r="A42" s="111"/>
    </row>
    <row r="43" spans="1:5" x14ac:dyDescent="0.2">
      <c r="A43" s="111"/>
    </row>
    <row r="44" spans="1:5" x14ac:dyDescent="0.2">
      <c r="A44" s="112"/>
    </row>
    <row r="45" spans="1:5" x14ac:dyDescent="0.2">
      <c r="A45" s="111"/>
    </row>
  </sheetData>
  <mergeCells count="15">
    <mergeCell ref="A21:G21"/>
    <mergeCell ref="A26:F26"/>
    <mergeCell ref="A27:F27"/>
    <mergeCell ref="A1:G1"/>
    <mergeCell ref="A2:G2"/>
    <mergeCell ref="A3:G3"/>
    <mergeCell ref="B4:E4"/>
    <mergeCell ref="A5:G5"/>
    <mergeCell ref="A10:F10"/>
    <mergeCell ref="A11:G11"/>
    <mergeCell ref="B12:C12"/>
    <mergeCell ref="B13:C13"/>
    <mergeCell ref="A14:F14"/>
    <mergeCell ref="A15:G15"/>
    <mergeCell ref="A20:F20"/>
  </mergeCells>
  <printOptions horizontalCentered="1"/>
  <pageMargins left="0.70866141732283472" right="0.70866141732283472" top="1.5748031496062993" bottom="0.98425196850393704" header="0.98425196850393704" footer="0.51181102362204722"/>
  <pageSetup scale="82" orientation="portrait" r:id="rId1"/>
  <headerFooter alignWithMargins="0">
    <oddHeader xml:space="preserve">&amp;C&amp;"Arial,Negrita"&amp;12ANÁLISIS DE PRECIOS UNITARIOS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8"/>
  <sheetViews>
    <sheetView showGridLines="0" view="pageBreakPreview" zoomScaleNormal="85" zoomScaleSheetLayoutView="100" workbookViewId="0">
      <selection activeCell="E7" sqref="E7:F9"/>
    </sheetView>
  </sheetViews>
  <sheetFormatPr baseColWidth="10" defaultColWidth="11.42578125" defaultRowHeight="12" x14ac:dyDescent="0.2"/>
  <cols>
    <col min="1" max="1" width="12" style="100" customWidth="1"/>
    <col min="2" max="2" width="36.5703125" style="100" customWidth="1"/>
    <col min="3" max="7" width="18.42578125" style="100" customWidth="1"/>
    <col min="8" max="16384" width="11.42578125" style="100"/>
  </cols>
  <sheetData>
    <row r="1" spans="1:7" ht="27" customHeight="1" x14ac:dyDescent="0.2">
      <c r="A1" s="389" t="s">
        <v>151</v>
      </c>
      <c r="B1" s="390"/>
      <c r="C1" s="390"/>
      <c r="D1" s="390"/>
      <c r="E1" s="390"/>
      <c r="F1" s="390"/>
      <c r="G1" s="391"/>
    </row>
    <row r="2" spans="1:7" x14ac:dyDescent="0.2">
      <c r="A2" s="291" t="s">
        <v>26</v>
      </c>
      <c r="B2" s="302"/>
      <c r="C2" s="302"/>
      <c r="D2" s="302"/>
      <c r="E2" s="302"/>
      <c r="F2" s="302"/>
      <c r="G2" s="292"/>
    </row>
    <row r="3" spans="1:7" ht="12.75" customHeight="1" x14ac:dyDescent="0.2">
      <c r="A3" s="395" t="s">
        <v>284</v>
      </c>
      <c r="B3" s="395"/>
      <c r="C3" s="395"/>
      <c r="D3" s="395"/>
      <c r="E3" s="395"/>
      <c r="F3" s="395"/>
      <c r="G3" s="395"/>
    </row>
    <row r="4" spans="1:7" ht="25.5" customHeight="1" x14ac:dyDescent="0.2">
      <c r="A4" s="213" t="s">
        <v>131</v>
      </c>
      <c r="B4" s="379" t="s">
        <v>304</v>
      </c>
      <c r="C4" s="380"/>
      <c r="D4" s="380"/>
      <c r="E4" s="381"/>
      <c r="F4" s="214" t="s">
        <v>1</v>
      </c>
      <c r="G4" s="213" t="s">
        <v>285</v>
      </c>
    </row>
    <row r="5" spans="1:7" x14ac:dyDescent="0.2">
      <c r="A5" s="288" t="s">
        <v>153</v>
      </c>
      <c r="B5" s="289"/>
      <c r="C5" s="289"/>
      <c r="D5" s="289"/>
      <c r="E5" s="289"/>
      <c r="F5" s="289"/>
      <c r="G5" s="290"/>
    </row>
    <row r="6" spans="1:7" x14ac:dyDescent="0.2">
      <c r="A6" s="62" t="s">
        <v>0</v>
      </c>
      <c r="B6" s="62" t="s">
        <v>109</v>
      </c>
      <c r="C6" s="128"/>
      <c r="D6" s="62" t="s">
        <v>154</v>
      </c>
      <c r="E6" s="104" t="s">
        <v>155</v>
      </c>
      <c r="F6" s="66" t="s">
        <v>156</v>
      </c>
      <c r="G6" s="125" t="s">
        <v>5</v>
      </c>
    </row>
    <row r="7" spans="1:7" x14ac:dyDescent="0.2">
      <c r="A7" s="65" t="s">
        <v>235</v>
      </c>
      <c r="B7" s="70" t="s">
        <v>189</v>
      </c>
      <c r="C7" s="87"/>
      <c r="D7" s="215" t="s">
        <v>174</v>
      </c>
      <c r="E7" s="126"/>
      <c r="F7" s="69"/>
      <c r="G7" s="126">
        <f>E7*F7</f>
        <v>0</v>
      </c>
    </row>
    <row r="8" spans="1:7" x14ac:dyDescent="0.2">
      <c r="A8" s="87"/>
      <c r="B8" s="87"/>
      <c r="C8" s="87"/>
      <c r="D8" s="87"/>
      <c r="E8" s="87"/>
      <c r="F8" s="87"/>
      <c r="G8" s="126">
        <f t="shared" ref="G8:G9" si="0">E8*F8</f>
        <v>0</v>
      </c>
    </row>
    <row r="9" spans="1:7" x14ac:dyDescent="0.2">
      <c r="A9" s="87"/>
      <c r="B9" s="87"/>
      <c r="C9" s="87"/>
      <c r="D9" s="87"/>
      <c r="E9" s="87"/>
      <c r="F9" s="87"/>
      <c r="G9" s="126">
        <f t="shared" si="0"/>
        <v>0</v>
      </c>
    </row>
    <row r="10" spans="1:7" x14ac:dyDescent="0.2">
      <c r="A10" s="295" t="s">
        <v>158</v>
      </c>
      <c r="B10" s="296"/>
      <c r="C10" s="296"/>
      <c r="D10" s="296"/>
      <c r="E10" s="297"/>
      <c r="F10" s="298"/>
      <c r="G10" s="129">
        <f>SUM(G7:G9)</f>
        <v>0</v>
      </c>
    </row>
    <row r="11" spans="1:7" x14ac:dyDescent="0.2">
      <c r="A11" s="315" t="s">
        <v>159</v>
      </c>
      <c r="B11" s="316"/>
      <c r="C11" s="316"/>
      <c r="D11" s="316"/>
      <c r="E11" s="316"/>
      <c r="F11" s="316"/>
      <c r="G11" s="317"/>
    </row>
    <row r="12" spans="1:7" x14ac:dyDescent="0.2">
      <c r="A12" s="62" t="s">
        <v>0</v>
      </c>
      <c r="B12" s="291" t="s">
        <v>109</v>
      </c>
      <c r="C12" s="292"/>
      <c r="D12" s="66" t="s">
        <v>160</v>
      </c>
      <c r="E12" s="76" t="s">
        <v>161</v>
      </c>
      <c r="F12" s="66" t="s">
        <v>2</v>
      </c>
      <c r="G12" s="125" t="s">
        <v>5</v>
      </c>
    </row>
    <row r="13" spans="1:7" x14ac:dyDescent="0.2">
      <c r="A13" s="65" t="s">
        <v>235</v>
      </c>
      <c r="B13" s="324" t="s">
        <v>103</v>
      </c>
      <c r="C13" s="325"/>
      <c r="D13" s="65" t="s">
        <v>115</v>
      </c>
      <c r="E13" s="126"/>
      <c r="F13" s="69"/>
      <c r="G13" s="126">
        <f t="shared" ref="G13:G22" si="1">E13*F13</f>
        <v>0</v>
      </c>
    </row>
    <row r="14" spans="1:7" x14ac:dyDescent="0.2">
      <c r="A14" s="65" t="s">
        <v>237</v>
      </c>
      <c r="B14" s="324" t="s">
        <v>286</v>
      </c>
      <c r="C14" s="325"/>
      <c r="D14" s="65" t="s">
        <v>115</v>
      </c>
      <c r="E14" s="126"/>
      <c r="F14" s="69"/>
      <c r="G14" s="126">
        <f t="shared" si="1"/>
        <v>0</v>
      </c>
    </row>
    <row r="15" spans="1:7" x14ac:dyDescent="0.2">
      <c r="A15" s="65" t="s">
        <v>239</v>
      </c>
      <c r="B15" s="324" t="s">
        <v>287</v>
      </c>
      <c r="C15" s="325"/>
      <c r="D15" s="65" t="s">
        <v>115</v>
      </c>
      <c r="E15" s="126"/>
      <c r="F15" s="69"/>
      <c r="G15" s="126">
        <f t="shared" si="1"/>
        <v>0</v>
      </c>
    </row>
    <row r="16" spans="1:7" x14ac:dyDescent="0.2">
      <c r="A16" s="65" t="s">
        <v>241</v>
      </c>
      <c r="B16" s="324" t="s">
        <v>288</v>
      </c>
      <c r="C16" s="325"/>
      <c r="D16" s="65" t="s">
        <v>115</v>
      </c>
      <c r="E16" s="126"/>
      <c r="F16" s="69"/>
      <c r="G16" s="126">
        <f t="shared" si="1"/>
        <v>0</v>
      </c>
    </row>
    <row r="17" spans="1:7" x14ac:dyDescent="0.2">
      <c r="A17" s="65" t="s">
        <v>243</v>
      </c>
      <c r="B17" s="324" t="s">
        <v>104</v>
      </c>
      <c r="C17" s="325"/>
      <c r="D17" s="65" t="s">
        <v>115</v>
      </c>
      <c r="E17" s="126"/>
      <c r="F17" s="69"/>
      <c r="G17" s="126">
        <f t="shared" si="1"/>
        <v>0</v>
      </c>
    </row>
    <row r="18" spans="1:7" x14ac:dyDescent="0.2">
      <c r="A18" s="65" t="s">
        <v>245</v>
      </c>
      <c r="B18" s="324" t="s">
        <v>289</v>
      </c>
      <c r="C18" s="325"/>
      <c r="D18" s="65" t="s">
        <v>115</v>
      </c>
      <c r="E18" s="126"/>
      <c r="F18" s="69"/>
      <c r="G18" s="126">
        <f t="shared" si="1"/>
        <v>0</v>
      </c>
    </row>
    <row r="19" spans="1:7" x14ac:dyDescent="0.2">
      <c r="A19" s="65" t="s">
        <v>247</v>
      </c>
      <c r="B19" s="324" t="s">
        <v>290</v>
      </c>
      <c r="C19" s="325"/>
      <c r="D19" s="65" t="s">
        <v>115</v>
      </c>
      <c r="E19" s="126"/>
      <c r="F19" s="69"/>
      <c r="G19" s="126">
        <f t="shared" si="1"/>
        <v>0</v>
      </c>
    </row>
    <row r="20" spans="1:7" x14ac:dyDescent="0.2">
      <c r="A20" s="65" t="s">
        <v>249</v>
      </c>
      <c r="B20" s="324" t="s">
        <v>291</v>
      </c>
      <c r="C20" s="325"/>
      <c r="D20" s="65" t="s">
        <v>115</v>
      </c>
      <c r="E20" s="126"/>
      <c r="F20" s="69"/>
      <c r="G20" s="126">
        <f t="shared" si="1"/>
        <v>0</v>
      </c>
    </row>
    <row r="21" spans="1:7" x14ac:dyDescent="0.2">
      <c r="A21" s="65" t="s">
        <v>251</v>
      </c>
      <c r="B21" s="324" t="s">
        <v>292</v>
      </c>
      <c r="C21" s="325"/>
      <c r="D21" s="65" t="s">
        <v>115</v>
      </c>
      <c r="E21" s="126"/>
      <c r="F21" s="69"/>
      <c r="G21" s="126">
        <f t="shared" si="1"/>
        <v>0</v>
      </c>
    </row>
    <row r="22" spans="1:7" x14ac:dyDescent="0.2">
      <c r="A22" s="65" t="s">
        <v>252</v>
      </c>
      <c r="B22" s="324" t="s">
        <v>293</v>
      </c>
      <c r="C22" s="325"/>
      <c r="D22" s="65" t="s">
        <v>115</v>
      </c>
      <c r="E22" s="126"/>
      <c r="F22" s="69"/>
      <c r="G22" s="126">
        <f t="shared" si="1"/>
        <v>0</v>
      </c>
    </row>
    <row r="23" spans="1:7" x14ac:dyDescent="0.2">
      <c r="A23" s="295" t="s">
        <v>158</v>
      </c>
      <c r="B23" s="296"/>
      <c r="C23" s="296"/>
      <c r="D23" s="296"/>
      <c r="E23" s="296"/>
      <c r="F23" s="298"/>
      <c r="G23" s="129">
        <f>SUM(G13:G22)</f>
        <v>0</v>
      </c>
    </row>
    <row r="24" spans="1:7" x14ac:dyDescent="0.2">
      <c r="A24" s="315" t="s">
        <v>268</v>
      </c>
      <c r="B24" s="316"/>
      <c r="C24" s="316"/>
      <c r="D24" s="316"/>
      <c r="E24" s="316"/>
      <c r="F24" s="316"/>
      <c r="G24" s="317"/>
    </row>
    <row r="25" spans="1:7" x14ac:dyDescent="0.2">
      <c r="A25" s="62" t="s">
        <v>0</v>
      </c>
      <c r="B25" s="62" t="s">
        <v>231</v>
      </c>
      <c r="C25" s="62" t="s">
        <v>1</v>
      </c>
      <c r="D25" s="104" t="s">
        <v>2</v>
      </c>
      <c r="E25" s="104" t="s">
        <v>195</v>
      </c>
      <c r="F25" s="76" t="s">
        <v>278</v>
      </c>
      <c r="G25" s="125" t="s">
        <v>5</v>
      </c>
    </row>
    <row r="26" spans="1:7" x14ac:dyDescent="0.2">
      <c r="A26" s="65" t="s">
        <v>235</v>
      </c>
      <c r="B26" s="70" t="s">
        <v>142</v>
      </c>
      <c r="C26" s="65" t="s">
        <v>184</v>
      </c>
      <c r="D26" s="69"/>
      <c r="E26" s="208"/>
      <c r="F26" s="73"/>
      <c r="G26" s="208">
        <f>(D26*E26)+F26</f>
        <v>0</v>
      </c>
    </row>
    <row r="27" spans="1:7" ht="36" x14ac:dyDescent="0.2">
      <c r="A27" s="65" t="s">
        <v>237</v>
      </c>
      <c r="B27" s="70" t="s">
        <v>305</v>
      </c>
      <c r="C27" s="65" t="s">
        <v>184</v>
      </c>
      <c r="D27" s="69"/>
      <c r="E27" s="126"/>
      <c r="F27" s="73"/>
      <c r="G27" s="208">
        <f t="shared" ref="G27:G28" si="2">(D27*E27)+F27</f>
        <v>0</v>
      </c>
    </row>
    <row r="28" spans="1:7" x14ac:dyDescent="0.2">
      <c r="A28" s="87"/>
      <c r="B28" s="87"/>
      <c r="C28" s="87"/>
      <c r="D28" s="87"/>
      <c r="E28" s="87"/>
      <c r="F28" s="87"/>
      <c r="G28" s="208">
        <f t="shared" si="2"/>
        <v>0</v>
      </c>
    </row>
    <row r="29" spans="1:7" x14ac:dyDescent="0.2">
      <c r="A29" s="295" t="s">
        <v>158</v>
      </c>
      <c r="B29" s="296"/>
      <c r="C29" s="296"/>
      <c r="D29" s="296"/>
      <c r="E29" s="296"/>
      <c r="F29" s="298"/>
      <c r="G29" s="129">
        <f>SUM(G26:G28)</f>
        <v>0</v>
      </c>
    </row>
    <row r="30" spans="1:7" x14ac:dyDescent="0.2">
      <c r="A30" s="318" t="s">
        <v>166</v>
      </c>
      <c r="B30" s="319"/>
      <c r="C30" s="319"/>
      <c r="D30" s="319"/>
      <c r="E30" s="319"/>
      <c r="F30" s="319"/>
      <c r="G30" s="320"/>
    </row>
    <row r="31" spans="1:7" x14ac:dyDescent="0.2">
      <c r="A31" s="62" t="s">
        <v>0</v>
      </c>
      <c r="B31" s="62" t="s">
        <v>109</v>
      </c>
      <c r="C31" s="62" t="s">
        <v>2</v>
      </c>
      <c r="D31" s="76" t="s">
        <v>146</v>
      </c>
      <c r="E31" s="104" t="s">
        <v>147</v>
      </c>
      <c r="F31" s="76" t="s">
        <v>148</v>
      </c>
      <c r="G31" s="125" t="s">
        <v>167</v>
      </c>
    </row>
    <row r="32" spans="1:7" x14ac:dyDescent="0.2">
      <c r="A32" s="65" t="s">
        <v>235</v>
      </c>
      <c r="B32" s="70" t="s">
        <v>149</v>
      </c>
      <c r="C32" s="69"/>
      <c r="D32" s="126"/>
      <c r="E32" s="126"/>
      <c r="F32" s="71"/>
      <c r="G32" s="126">
        <f>(D32+E32)*F32*C32</f>
        <v>0</v>
      </c>
    </row>
    <row r="33" spans="1:7" x14ac:dyDescent="0.2">
      <c r="A33" s="65" t="s">
        <v>237</v>
      </c>
      <c r="B33" s="70" t="s">
        <v>150</v>
      </c>
      <c r="C33" s="69"/>
      <c r="D33" s="126"/>
      <c r="E33" s="126"/>
      <c r="F33" s="71"/>
      <c r="G33" s="126">
        <f t="shared" ref="G33:G34" si="3">(D33+E33)*F33*C33</f>
        <v>0</v>
      </c>
    </row>
    <row r="34" spans="1:7" x14ac:dyDescent="0.2">
      <c r="A34" s="87"/>
      <c r="B34" s="87"/>
      <c r="C34" s="87"/>
      <c r="D34" s="87"/>
      <c r="E34" s="87"/>
      <c r="F34" s="87"/>
      <c r="G34" s="126">
        <f t="shared" si="3"/>
        <v>0</v>
      </c>
    </row>
    <row r="35" spans="1:7" x14ac:dyDescent="0.2">
      <c r="A35" s="295" t="s">
        <v>158</v>
      </c>
      <c r="B35" s="296"/>
      <c r="C35" s="296"/>
      <c r="D35" s="296"/>
      <c r="E35" s="296"/>
      <c r="F35" s="298"/>
      <c r="G35" s="129">
        <f>SUM(G32:G34)</f>
        <v>0</v>
      </c>
    </row>
    <row r="36" spans="1:7" s="105" customFormat="1" x14ac:dyDescent="0.2">
      <c r="A36" s="321" t="s">
        <v>168</v>
      </c>
      <c r="B36" s="322"/>
      <c r="C36" s="322"/>
      <c r="D36" s="322"/>
      <c r="E36" s="322"/>
      <c r="F36" s="323"/>
      <c r="G36" s="131">
        <f>G10+G23+G29+G35</f>
        <v>0</v>
      </c>
    </row>
    <row r="37" spans="1:7" x14ac:dyDescent="0.2">
      <c r="A37" s="138"/>
      <c r="B37" s="139"/>
      <c r="C37" s="140"/>
      <c r="D37" s="216"/>
      <c r="E37" s="211"/>
    </row>
    <row r="38" spans="1:7" x14ac:dyDescent="0.2">
      <c r="A38" s="96" t="s">
        <v>106</v>
      </c>
      <c r="B38" s="139"/>
      <c r="C38" s="140"/>
      <c r="D38" s="216"/>
      <c r="E38" s="211"/>
    </row>
    <row r="39" spans="1:7" x14ac:dyDescent="0.2">
      <c r="A39" s="96" t="s">
        <v>105</v>
      </c>
      <c r="B39" s="139"/>
      <c r="C39" s="140"/>
      <c r="D39" s="216"/>
      <c r="E39" s="211"/>
    </row>
    <row r="40" spans="1:7" x14ac:dyDescent="0.2">
      <c r="A40" s="97" t="s">
        <v>107</v>
      </c>
      <c r="C40" s="105"/>
      <c r="D40" s="110"/>
      <c r="E40" s="212"/>
    </row>
    <row r="41" spans="1:7" x14ac:dyDescent="0.2">
      <c r="A41" s="106"/>
      <c r="C41" s="105"/>
      <c r="E41" s="107"/>
    </row>
    <row r="42" spans="1:7" ht="12.75" customHeight="1" x14ac:dyDescent="0.2">
      <c r="A42" s="106"/>
      <c r="C42" s="108"/>
      <c r="D42" s="108"/>
      <c r="E42" s="109"/>
    </row>
    <row r="43" spans="1:7" x14ac:dyDescent="0.2">
      <c r="A43" s="106"/>
      <c r="C43" s="105"/>
      <c r="D43" s="110"/>
      <c r="E43" s="110"/>
    </row>
    <row r="44" spans="1:7" x14ac:dyDescent="0.2">
      <c r="A44" s="147"/>
    </row>
    <row r="45" spans="1:7" x14ac:dyDescent="0.2">
      <c r="A45" s="111"/>
    </row>
    <row r="46" spans="1:7" x14ac:dyDescent="0.2">
      <c r="A46" s="111"/>
    </row>
    <row r="47" spans="1:7" x14ac:dyDescent="0.2">
      <c r="A47" s="112"/>
    </row>
    <row r="48" spans="1:7" x14ac:dyDescent="0.2">
      <c r="A48" s="111"/>
    </row>
  </sheetData>
  <mergeCells count="24">
    <mergeCell ref="A35:F35"/>
    <mergeCell ref="A36:F36"/>
    <mergeCell ref="B22:C22"/>
    <mergeCell ref="A23:F23"/>
    <mergeCell ref="A24:G24"/>
    <mergeCell ref="A29:F29"/>
    <mergeCell ref="A30:G30"/>
    <mergeCell ref="B17:C17"/>
    <mergeCell ref="B18:C18"/>
    <mergeCell ref="B19:C19"/>
    <mergeCell ref="B20:C20"/>
    <mergeCell ref="B21:C21"/>
    <mergeCell ref="A1:G1"/>
    <mergeCell ref="A2:G2"/>
    <mergeCell ref="A3:G3"/>
    <mergeCell ref="B4:E4"/>
    <mergeCell ref="A5:G5"/>
    <mergeCell ref="B15:C15"/>
    <mergeCell ref="B16:C16"/>
    <mergeCell ref="A10:F10"/>
    <mergeCell ref="A11:G11"/>
    <mergeCell ref="B12:C12"/>
    <mergeCell ref="B13:C13"/>
    <mergeCell ref="B14:C14"/>
  </mergeCells>
  <printOptions horizontalCentered="1"/>
  <pageMargins left="0.70866141732283472" right="0.70866141732283472" top="1.5748031496062993" bottom="0.98425196850393704" header="0.98425196850393704" footer="0.51181102362204722"/>
  <pageSetup scale="65" orientation="portrait" r:id="rId1"/>
  <headerFooter alignWithMargins="0">
    <oddHeader xml:space="preserve">&amp;C&amp;"Arial,Negrita"&amp;12ANÁLISIS DE PRECIOS UNITARIOS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42"/>
  <sheetViews>
    <sheetView showGridLines="0" view="pageBreakPreview" zoomScaleNormal="120" zoomScaleSheetLayoutView="100" workbookViewId="0">
      <selection activeCell="E7" sqref="E7:F8"/>
    </sheetView>
  </sheetViews>
  <sheetFormatPr baseColWidth="10" defaultColWidth="11.42578125" defaultRowHeight="12" x14ac:dyDescent="0.2"/>
  <cols>
    <col min="1" max="1" width="7.140625" style="100" customWidth="1"/>
    <col min="2" max="2" width="39.140625" style="100" customWidth="1"/>
    <col min="3" max="7" width="15.42578125" style="100" customWidth="1"/>
    <col min="8" max="16384" width="11.42578125" style="100"/>
  </cols>
  <sheetData>
    <row r="1" spans="1:7" ht="22.5" customHeight="1" x14ac:dyDescent="0.2">
      <c r="A1" s="299" t="s">
        <v>151</v>
      </c>
      <c r="B1" s="300"/>
      <c r="C1" s="300"/>
      <c r="D1" s="300"/>
      <c r="E1" s="300"/>
      <c r="F1" s="300"/>
      <c r="G1" s="301"/>
    </row>
    <row r="2" spans="1:7" x14ac:dyDescent="0.2">
      <c r="A2" s="291" t="s">
        <v>26</v>
      </c>
      <c r="B2" s="302"/>
      <c r="C2" s="302"/>
      <c r="D2" s="302"/>
      <c r="E2" s="302"/>
      <c r="F2" s="302"/>
      <c r="G2" s="292"/>
    </row>
    <row r="3" spans="1:7" x14ac:dyDescent="0.2">
      <c r="A3" s="363" t="s">
        <v>169</v>
      </c>
      <c r="B3" s="364"/>
      <c r="C3" s="364"/>
      <c r="D3" s="364"/>
      <c r="E3" s="364"/>
      <c r="F3" s="364"/>
      <c r="G3" s="365"/>
    </row>
    <row r="4" spans="1:7" ht="36.6" customHeight="1" x14ac:dyDescent="0.2">
      <c r="A4" s="101" t="s">
        <v>133</v>
      </c>
      <c r="B4" s="334" t="s">
        <v>302</v>
      </c>
      <c r="C4" s="335"/>
      <c r="D4" s="335"/>
      <c r="E4" s="336"/>
      <c r="F4" s="101" t="s">
        <v>1</v>
      </c>
      <c r="G4" s="101" t="s">
        <v>115</v>
      </c>
    </row>
    <row r="5" spans="1:7" x14ac:dyDescent="0.2">
      <c r="A5" s="409" t="s">
        <v>153</v>
      </c>
      <c r="B5" s="410"/>
      <c r="C5" s="410"/>
      <c r="D5" s="410"/>
      <c r="E5" s="410"/>
      <c r="F5" s="410"/>
      <c r="G5" s="411"/>
    </row>
    <row r="6" spans="1:7" x14ac:dyDescent="0.2">
      <c r="A6" s="62" t="s">
        <v>0</v>
      </c>
      <c r="B6" s="291" t="s">
        <v>109</v>
      </c>
      <c r="C6" s="292"/>
      <c r="D6" s="62" t="s">
        <v>188</v>
      </c>
      <c r="E6" s="104" t="s">
        <v>155</v>
      </c>
      <c r="F6" s="62" t="s">
        <v>156</v>
      </c>
      <c r="G6" s="62" t="s">
        <v>5</v>
      </c>
    </row>
    <row r="7" spans="1:7" x14ac:dyDescent="0.2">
      <c r="A7" s="69">
        <v>1</v>
      </c>
      <c r="B7" s="324" t="s">
        <v>173</v>
      </c>
      <c r="C7" s="325"/>
      <c r="D7" s="65" t="s">
        <v>190</v>
      </c>
      <c r="E7" s="126"/>
      <c r="F7" s="85"/>
      <c r="G7" s="72">
        <f>E7*F7</f>
        <v>0</v>
      </c>
    </row>
    <row r="8" spans="1:7" x14ac:dyDescent="0.2">
      <c r="A8" s="69">
        <v>2</v>
      </c>
      <c r="B8" s="324" t="s">
        <v>200</v>
      </c>
      <c r="C8" s="325"/>
      <c r="D8" s="65" t="s">
        <v>190</v>
      </c>
      <c r="E8" s="126"/>
      <c r="F8" s="85"/>
      <c r="G8" s="72">
        <f>E8*F8</f>
        <v>0</v>
      </c>
    </row>
    <row r="9" spans="1:7" x14ac:dyDescent="0.2">
      <c r="A9" s="295" t="s">
        <v>158</v>
      </c>
      <c r="B9" s="296"/>
      <c r="C9" s="296"/>
      <c r="D9" s="296"/>
      <c r="E9" s="296"/>
      <c r="F9" s="298"/>
      <c r="G9" s="77">
        <f>SUM(G7:G8)</f>
        <v>0</v>
      </c>
    </row>
    <row r="10" spans="1:7" x14ac:dyDescent="0.2">
      <c r="A10" s="405" t="s">
        <v>159</v>
      </c>
      <c r="B10" s="406"/>
      <c r="C10" s="406"/>
      <c r="D10" s="406"/>
      <c r="E10" s="407"/>
      <c r="F10" s="406"/>
      <c r="G10" s="408"/>
    </row>
    <row r="11" spans="1:7" x14ac:dyDescent="0.2">
      <c r="A11" s="62" t="s">
        <v>0</v>
      </c>
      <c r="B11" s="291" t="s">
        <v>109</v>
      </c>
      <c r="C11" s="292"/>
      <c r="D11" s="62" t="s">
        <v>160</v>
      </c>
      <c r="E11" s="76" t="s">
        <v>161</v>
      </c>
      <c r="F11" s="62" t="s">
        <v>2</v>
      </c>
      <c r="G11" s="62" t="s">
        <v>5</v>
      </c>
    </row>
    <row r="12" spans="1:7" x14ac:dyDescent="0.2">
      <c r="A12" s="69">
        <v>1</v>
      </c>
      <c r="B12" s="324" t="s">
        <v>279</v>
      </c>
      <c r="C12" s="325"/>
      <c r="D12" s="65" t="s">
        <v>202</v>
      </c>
      <c r="E12" s="126"/>
      <c r="F12" s="69"/>
      <c r="G12" s="72">
        <f>E12*F12</f>
        <v>0</v>
      </c>
    </row>
    <row r="13" spans="1:7" x14ac:dyDescent="0.2">
      <c r="A13" s="69">
        <v>2</v>
      </c>
      <c r="B13" s="324" t="s">
        <v>203</v>
      </c>
      <c r="C13" s="325"/>
      <c r="D13" s="65" t="s">
        <v>202</v>
      </c>
      <c r="E13" s="126"/>
      <c r="F13" s="69"/>
      <c r="G13" s="72">
        <f t="shared" ref="G13:G17" si="0">E13*F13</f>
        <v>0</v>
      </c>
    </row>
    <row r="14" spans="1:7" x14ac:dyDescent="0.2">
      <c r="A14" s="69">
        <v>3</v>
      </c>
      <c r="B14" s="324" t="s">
        <v>280</v>
      </c>
      <c r="C14" s="325"/>
      <c r="D14" s="65" t="s">
        <v>115</v>
      </c>
      <c r="E14" s="126"/>
      <c r="F14" s="69"/>
      <c r="G14" s="72">
        <f t="shared" si="0"/>
        <v>0</v>
      </c>
    </row>
    <row r="15" spans="1:7" x14ac:dyDescent="0.2">
      <c r="A15" s="69">
        <v>4</v>
      </c>
      <c r="B15" s="324" t="s">
        <v>206</v>
      </c>
      <c r="C15" s="325"/>
      <c r="D15" s="65" t="s">
        <v>115</v>
      </c>
      <c r="E15" s="126"/>
      <c r="F15" s="69"/>
      <c r="G15" s="72">
        <f t="shared" si="0"/>
        <v>0</v>
      </c>
    </row>
    <row r="16" spans="1:7" x14ac:dyDescent="0.2">
      <c r="A16" s="69">
        <v>5</v>
      </c>
      <c r="B16" s="324" t="s">
        <v>281</v>
      </c>
      <c r="C16" s="325"/>
      <c r="D16" s="65" t="s">
        <v>115</v>
      </c>
      <c r="E16" s="126"/>
      <c r="F16" s="69"/>
      <c r="G16" s="72">
        <f t="shared" si="0"/>
        <v>0</v>
      </c>
    </row>
    <row r="17" spans="1:7" x14ac:dyDescent="0.2">
      <c r="A17" s="69">
        <v>6</v>
      </c>
      <c r="B17" s="324" t="s">
        <v>282</v>
      </c>
      <c r="C17" s="325"/>
      <c r="D17" s="65" t="s">
        <v>202</v>
      </c>
      <c r="E17" s="126"/>
      <c r="F17" s="69"/>
      <c r="G17" s="72">
        <f t="shared" si="0"/>
        <v>0</v>
      </c>
    </row>
    <row r="18" spans="1:7" x14ac:dyDescent="0.2">
      <c r="A18" s="295" t="s">
        <v>158</v>
      </c>
      <c r="B18" s="296"/>
      <c r="C18" s="296"/>
      <c r="D18" s="296"/>
      <c r="E18" s="296"/>
      <c r="F18" s="298"/>
      <c r="G18" s="77">
        <f>SUM(G12:G17)</f>
        <v>0</v>
      </c>
    </row>
    <row r="19" spans="1:7" x14ac:dyDescent="0.2">
      <c r="A19" s="405" t="s">
        <v>162</v>
      </c>
      <c r="B19" s="406"/>
      <c r="C19" s="406"/>
      <c r="D19" s="406"/>
      <c r="E19" s="406"/>
      <c r="F19" s="406"/>
      <c r="G19" s="408"/>
    </row>
    <row r="20" spans="1:7" ht="36" x14ac:dyDescent="0.2">
      <c r="A20" s="67" t="s">
        <v>0</v>
      </c>
      <c r="B20" s="67" t="s">
        <v>231</v>
      </c>
      <c r="C20" s="67" t="s">
        <v>1</v>
      </c>
      <c r="D20" s="67" t="s">
        <v>2</v>
      </c>
      <c r="E20" s="124" t="s">
        <v>195</v>
      </c>
      <c r="F20" s="207" t="s">
        <v>303</v>
      </c>
      <c r="G20" s="67" t="s">
        <v>5</v>
      </c>
    </row>
    <row r="21" spans="1:7" x14ac:dyDescent="0.2">
      <c r="A21" s="69">
        <v>1</v>
      </c>
      <c r="B21" s="70" t="s">
        <v>283</v>
      </c>
      <c r="C21" s="65" t="s">
        <v>184</v>
      </c>
      <c r="D21" s="69"/>
      <c r="E21" s="208"/>
      <c r="F21" s="65"/>
      <c r="G21" s="90">
        <f>(D21*E21)+F21</f>
        <v>0</v>
      </c>
    </row>
    <row r="22" spans="1:7" ht="24" x14ac:dyDescent="0.2">
      <c r="A22" s="120">
        <v>2</v>
      </c>
      <c r="B22" s="70" t="s">
        <v>232</v>
      </c>
      <c r="C22" s="121" t="s">
        <v>184</v>
      </c>
      <c r="D22" s="120"/>
      <c r="E22" s="209"/>
      <c r="F22" s="121"/>
      <c r="G22" s="90">
        <f t="shared" ref="G22:G24" si="1">(D22*E22)+F22</f>
        <v>0</v>
      </c>
    </row>
    <row r="23" spans="1:7" x14ac:dyDescent="0.2">
      <c r="A23" s="87"/>
      <c r="B23" s="87"/>
      <c r="C23" s="87"/>
      <c r="D23" s="87"/>
      <c r="E23" s="87"/>
      <c r="F23" s="87"/>
      <c r="G23" s="90">
        <f t="shared" si="1"/>
        <v>0</v>
      </c>
    </row>
    <row r="24" spans="1:7" x14ac:dyDescent="0.2">
      <c r="A24" s="87"/>
      <c r="B24" s="87"/>
      <c r="C24" s="87"/>
      <c r="D24" s="87"/>
      <c r="E24" s="87"/>
      <c r="F24" s="87"/>
      <c r="G24" s="90">
        <f t="shared" si="1"/>
        <v>0</v>
      </c>
    </row>
    <row r="25" spans="1:7" x14ac:dyDescent="0.2">
      <c r="A25" s="295" t="s">
        <v>158</v>
      </c>
      <c r="B25" s="296"/>
      <c r="C25" s="296"/>
      <c r="D25" s="296"/>
      <c r="E25" s="296"/>
      <c r="F25" s="298"/>
      <c r="G25" s="77">
        <f>SUM(G21:G24)</f>
        <v>0</v>
      </c>
    </row>
    <row r="26" spans="1:7" x14ac:dyDescent="0.2">
      <c r="A26" s="412" t="s">
        <v>166</v>
      </c>
      <c r="B26" s="413"/>
      <c r="C26" s="413"/>
      <c r="D26" s="413"/>
      <c r="E26" s="413"/>
      <c r="F26" s="413"/>
      <c r="G26" s="414"/>
    </row>
    <row r="27" spans="1:7" x14ac:dyDescent="0.2">
      <c r="A27" s="62" t="s">
        <v>0</v>
      </c>
      <c r="B27" s="150" t="s">
        <v>109</v>
      </c>
      <c r="C27" s="62" t="s">
        <v>2</v>
      </c>
      <c r="D27" s="62" t="s">
        <v>146</v>
      </c>
      <c r="E27" s="104" t="s">
        <v>147</v>
      </c>
      <c r="F27" s="62" t="s">
        <v>148</v>
      </c>
      <c r="G27" s="62" t="s">
        <v>167</v>
      </c>
    </row>
    <row r="28" spans="1:7" x14ac:dyDescent="0.2">
      <c r="A28" s="69">
        <v>1</v>
      </c>
      <c r="B28" s="70" t="s">
        <v>149</v>
      </c>
      <c r="C28" s="69"/>
      <c r="D28" s="72"/>
      <c r="E28" s="126"/>
      <c r="F28" s="71"/>
      <c r="G28" s="72">
        <f>(D28+E28)*F28*C28</f>
        <v>0</v>
      </c>
    </row>
    <row r="29" spans="1:7" x14ac:dyDescent="0.2">
      <c r="A29" s="69">
        <v>2</v>
      </c>
      <c r="B29" s="70" t="s">
        <v>150</v>
      </c>
      <c r="C29" s="69"/>
      <c r="D29" s="72"/>
      <c r="E29" s="126"/>
      <c r="F29" s="71"/>
      <c r="G29" s="72">
        <f t="shared" ref="G29:G30" si="2">(D29+E29)*F29*C29</f>
        <v>0</v>
      </c>
    </row>
    <row r="30" spans="1:7" s="105" customFormat="1" x14ac:dyDescent="0.2">
      <c r="A30" s="87"/>
      <c r="B30" s="87"/>
      <c r="C30" s="87"/>
      <c r="D30" s="87"/>
      <c r="E30" s="87"/>
      <c r="F30" s="87"/>
      <c r="G30" s="72">
        <f t="shared" si="2"/>
        <v>0</v>
      </c>
    </row>
    <row r="31" spans="1:7" x14ac:dyDescent="0.2">
      <c r="A31" s="295" t="s">
        <v>158</v>
      </c>
      <c r="B31" s="296"/>
      <c r="C31" s="296"/>
      <c r="D31" s="296"/>
      <c r="E31" s="296"/>
      <c r="F31" s="298"/>
      <c r="G31" s="77">
        <f>SUM(G28:G30)</f>
        <v>0</v>
      </c>
    </row>
    <row r="32" spans="1:7" x14ac:dyDescent="0.2">
      <c r="A32" s="312" t="s">
        <v>168</v>
      </c>
      <c r="B32" s="313"/>
      <c r="C32" s="313"/>
      <c r="D32" s="313"/>
      <c r="E32" s="313"/>
      <c r="F32" s="314"/>
      <c r="G32" s="78">
        <f>G9+G18+G25+G31</f>
        <v>0</v>
      </c>
    </row>
    <row r="33" spans="1:5" x14ac:dyDescent="0.2">
      <c r="B33" s="139"/>
      <c r="C33" s="140"/>
      <c r="D33" s="210"/>
      <c r="E33" s="211"/>
    </row>
    <row r="34" spans="1:5" x14ac:dyDescent="0.2">
      <c r="A34" s="96" t="s">
        <v>106</v>
      </c>
      <c r="C34" s="105"/>
      <c r="D34" s="110"/>
      <c r="E34" s="212"/>
    </row>
    <row r="35" spans="1:5" x14ac:dyDescent="0.2">
      <c r="A35" s="96" t="s">
        <v>105</v>
      </c>
      <c r="C35" s="105"/>
      <c r="E35" s="107"/>
    </row>
    <row r="36" spans="1:5" x14ac:dyDescent="0.2">
      <c r="A36" s="97" t="s">
        <v>107</v>
      </c>
      <c r="C36" s="108"/>
      <c r="D36" s="108"/>
      <c r="E36" s="109"/>
    </row>
    <row r="37" spans="1:5" x14ac:dyDescent="0.2">
      <c r="A37" s="106"/>
      <c r="C37" s="105"/>
      <c r="D37" s="110"/>
      <c r="E37" s="110"/>
    </row>
    <row r="38" spans="1:5" x14ac:dyDescent="0.2">
      <c r="A38" s="147"/>
    </row>
    <row r="39" spans="1:5" x14ac:dyDescent="0.2">
      <c r="A39" s="111"/>
    </row>
    <row r="40" spans="1:5" x14ac:dyDescent="0.2">
      <c r="A40" s="111"/>
    </row>
    <row r="41" spans="1:5" x14ac:dyDescent="0.2">
      <c r="A41" s="112"/>
    </row>
    <row r="42" spans="1:5" x14ac:dyDescent="0.2">
      <c r="A42" s="111"/>
    </row>
  </sheetData>
  <mergeCells count="23">
    <mergeCell ref="A32:F32"/>
    <mergeCell ref="A18:F18"/>
    <mergeCell ref="A19:G19"/>
    <mergeCell ref="A25:F25"/>
    <mergeCell ref="A26:G26"/>
    <mergeCell ref="A31:F31"/>
    <mergeCell ref="B13:C13"/>
    <mergeCell ref="B14:C14"/>
    <mergeCell ref="B15:C15"/>
    <mergeCell ref="B16:C16"/>
    <mergeCell ref="B17:C17"/>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4" orientation="portrait" r:id="rId1"/>
  <headerFooter alignWithMargins="0">
    <oddHeader xml:space="preserve">&amp;C&amp;"Arial,Negrita"&amp;12ANÁLISIS DE PRECIOS UNITARIOS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H54"/>
  <sheetViews>
    <sheetView showGridLines="0" view="pageBreakPreview" zoomScaleNormal="120" zoomScaleSheetLayoutView="100" workbookViewId="0">
      <selection activeCell="E7" sqref="E7:F9"/>
    </sheetView>
  </sheetViews>
  <sheetFormatPr baseColWidth="10" defaultColWidth="11.42578125" defaultRowHeight="12" x14ac:dyDescent="0.2"/>
  <cols>
    <col min="1" max="1" width="8" style="106" customWidth="1"/>
    <col min="2" max="2" width="35.85546875" style="106" customWidth="1"/>
    <col min="3" max="7" width="16" style="106" customWidth="1"/>
    <col min="8" max="16384" width="11.42578125" style="106"/>
  </cols>
  <sheetData>
    <row r="1" spans="1:8" ht="23.45" customHeight="1" x14ac:dyDescent="0.2">
      <c r="A1" s="389" t="s">
        <v>151</v>
      </c>
      <c r="B1" s="390"/>
      <c r="C1" s="390"/>
      <c r="D1" s="390"/>
      <c r="E1" s="390"/>
      <c r="F1" s="390"/>
      <c r="G1" s="391"/>
    </row>
    <row r="2" spans="1:8" x14ac:dyDescent="0.2">
      <c r="A2" s="291" t="s">
        <v>26</v>
      </c>
      <c r="B2" s="302"/>
      <c r="C2" s="302"/>
      <c r="D2" s="302"/>
      <c r="E2" s="302"/>
      <c r="F2" s="302"/>
      <c r="G2" s="292"/>
    </row>
    <row r="3" spans="1:8" x14ac:dyDescent="0.2">
      <c r="A3" s="322" t="s">
        <v>272</v>
      </c>
      <c r="B3" s="322"/>
      <c r="C3" s="322"/>
      <c r="D3" s="322"/>
      <c r="E3" s="322"/>
      <c r="F3" s="322"/>
      <c r="G3" s="322"/>
    </row>
    <row r="4" spans="1:8" ht="24" customHeight="1" x14ac:dyDescent="0.2">
      <c r="A4" s="113" t="s">
        <v>136</v>
      </c>
      <c r="B4" s="379" t="s">
        <v>299</v>
      </c>
      <c r="C4" s="380"/>
      <c r="D4" s="380"/>
      <c r="E4" s="381"/>
      <c r="F4" s="114" t="s">
        <v>1</v>
      </c>
      <c r="G4" s="113" t="s">
        <v>115</v>
      </c>
    </row>
    <row r="5" spans="1:8" x14ac:dyDescent="0.2">
      <c r="A5" s="418" t="s">
        <v>153</v>
      </c>
      <c r="B5" s="419"/>
      <c r="C5" s="419"/>
      <c r="D5" s="419"/>
      <c r="E5" s="419"/>
      <c r="F5" s="419"/>
      <c r="G5" s="420"/>
    </row>
    <row r="6" spans="1:8" x14ac:dyDescent="0.2">
      <c r="A6" s="62" t="s">
        <v>0</v>
      </c>
      <c r="B6" s="91" t="s">
        <v>109</v>
      </c>
      <c r="C6" s="128"/>
      <c r="D6" s="62" t="s">
        <v>154</v>
      </c>
      <c r="E6" s="62" t="s">
        <v>155</v>
      </c>
      <c r="F6" s="66" t="s">
        <v>156</v>
      </c>
      <c r="G6" s="76" t="s">
        <v>5</v>
      </c>
    </row>
    <row r="7" spans="1:8" x14ac:dyDescent="0.2">
      <c r="A7" s="69">
        <v>1</v>
      </c>
      <c r="B7" s="70" t="s">
        <v>173</v>
      </c>
      <c r="C7" s="87"/>
      <c r="D7" s="65" t="s">
        <v>174</v>
      </c>
      <c r="E7" s="72"/>
      <c r="F7" s="85"/>
      <c r="G7" s="126">
        <f>E7*F7</f>
        <v>0</v>
      </c>
    </row>
    <row r="8" spans="1:8" x14ac:dyDescent="0.2">
      <c r="A8" s="87"/>
      <c r="B8" s="87"/>
      <c r="C8" s="87"/>
      <c r="D8" s="87"/>
      <c r="E8" s="87"/>
      <c r="F8" s="87"/>
      <c r="G8" s="126">
        <f t="shared" ref="G8:G9" si="0">E8*F8</f>
        <v>0</v>
      </c>
      <c r="H8" s="130"/>
    </row>
    <row r="9" spans="1:8" x14ac:dyDescent="0.2">
      <c r="A9" s="87"/>
      <c r="B9" s="87"/>
      <c r="C9" s="87"/>
      <c r="D9" s="87"/>
      <c r="E9" s="87"/>
      <c r="F9" s="87"/>
      <c r="G9" s="126">
        <f t="shared" si="0"/>
        <v>0</v>
      </c>
      <c r="H9" s="130"/>
    </row>
    <row r="10" spans="1:8" x14ac:dyDescent="0.2">
      <c r="A10" s="295" t="s">
        <v>158</v>
      </c>
      <c r="B10" s="296"/>
      <c r="C10" s="296"/>
      <c r="D10" s="296"/>
      <c r="E10" s="297"/>
      <c r="F10" s="298"/>
      <c r="G10" s="129">
        <f>SUM(G7:G9)</f>
        <v>0</v>
      </c>
      <c r="H10" s="130"/>
    </row>
    <row r="11" spans="1:8" x14ac:dyDescent="0.2">
      <c r="A11" s="415" t="s">
        <v>159</v>
      </c>
      <c r="B11" s="416"/>
      <c r="C11" s="416"/>
      <c r="D11" s="416"/>
      <c r="E11" s="416"/>
      <c r="F11" s="416"/>
      <c r="G11" s="417"/>
      <c r="H11" s="130"/>
    </row>
    <row r="12" spans="1:8" x14ac:dyDescent="0.2">
      <c r="A12" s="62" t="s">
        <v>0</v>
      </c>
      <c r="B12" s="291" t="s">
        <v>109</v>
      </c>
      <c r="C12" s="292"/>
      <c r="D12" s="62" t="s">
        <v>160</v>
      </c>
      <c r="E12" s="62" t="s">
        <v>161</v>
      </c>
      <c r="F12" s="66" t="s">
        <v>2</v>
      </c>
      <c r="G12" s="76" t="s">
        <v>5</v>
      </c>
      <c r="H12" s="130"/>
    </row>
    <row r="13" spans="1:8" x14ac:dyDescent="0.2">
      <c r="A13" s="69">
        <v>1</v>
      </c>
      <c r="B13" s="324" t="s">
        <v>273</v>
      </c>
      <c r="C13" s="325"/>
      <c r="D13" s="65" t="s">
        <v>202</v>
      </c>
      <c r="E13" s="72"/>
      <c r="F13" s="69"/>
      <c r="G13" s="126">
        <f t="shared" ref="G13:G18" si="1">E13*F13</f>
        <v>0</v>
      </c>
      <c r="H13" s="130"/>
    </row>
    <row r="14" spans="1:8" x14ac:dyDescent="0.2">
      <c r="A14" s="69">
        <v>2</v>
      </c>
      <c r="B14" s="324" t="s">
        <v>274</v>
      </c>
      <c r="C14" s="325"/>
      <c r="D14" s="65" t="s">
        <v>115</v>
      </c>
      <c r="E14" s="72"/>
      <c r="F14" s="69"/>
      <c r="G14" s="126">
        <f t="shared" si="1"/>
        <v>0</v>
      </c>
      <c r="H14" s="130"/>
    </row>
    <row r="15" spans="1:8" x14ac:dyDescent="0.2">
      <c r="A15" s="69">
        <v>3</v>
      </c>
      <c r="B15" s="324" t="s">
        <v>275</v>
      </c>
      <c r="C15" s="325"/>
      <c r="D15" s="65" t="s">
        <v>115</v>
      </c>
      <c r="E15" s="72"/>
      <c r="F15" s="69"/>
      <c r="G15" s="126">
        <f t="shared" si="1"/>
        <v>0</v>
      </c>
      <c r="H15" s="130"/>
    </row>
    <row r="16" spans="1:8" x14ac:dyDescent="0.2">
      <c r="A16" s="69">
        <v>4</v>
      </c>
      <c r="B16" s="324" t="s">
        <v>276</v>
      </c>
      <c r="C16" s="325"/>
      <c r="D16" s="65" t="s">
        <v>115</v>
      </c>
      <c r="E16" s="72"/>
      <c r="F16" s="69"/>
      <c r="G16" s="126">
        <f t="shared" si="1"/>
        <v>0</v>
      </c>
      <c r="H16" s="130"/>
    </row>
    <row r="17" spans="1:8" x14ac:dyDescent="0.2">
      <c r="A17" s="69">
        <v>5</v>
      </c>
      <c r="B17" s="324" t="s">
        <v>206</v>
      </c>
      <c r="C17" s="325"/>
      <c r="D17" s="65" t="s">
        <v>115</v>
      </c>
      <c r="E17" s="72"/>
      <c r="F17" s="69"/>
      <c r="G17" s="126">
        <f t="shared" si="1"/>
        <v>0</v>
      </c>
      <c r="H17" s="130"/>
    </row>
    <row r="18" spans="1:8" x14ac:dyDescent="0.2">
      <c r="A18" s="69">
        <v>6</v>
      </c>
      <c r="B18" s="324" t="s">
        <v>277</v>
      </c>
      <c r="C18" s="325"/>
      <c r="D18" s="65" t="s">
        <v>115</v>
      </c>
      <c r="E18" s="72"/>
      <c r="F18" s="69"/>
      <c r="G18" s="126">
        <f t="shared" si="1"/>
        <v>0</v>
      </c>
      <c r="H18" s="130"/>
    </row>
    <row r="19" spans="1:8" x14ac:dyDescent="0.2">
      <c r="A19" s="295" t="s">
        <v>158</v>
      </c>
      <c r="B19" s="296"/>
      <c r="C19" s="296"/>
      <c r="D19" s="296"/>
      <c r="E19" s="296"/>
      <c r="F19" s="298"/>
      <c r="G19" s="129">
        <f>SUM(G13:G18)</f>
        <v>0</v>
      </c>
      <c r="H19" s="130"/>
    </row>
    <row r="20" spans="1:8" x14ac:dyDescent="0.2">
      <c r="A20" s="421" t="s">
        <v>268</v>
      </c>
      <c r="B20" s="422"/>
      <c r="C20" s="422"/>
      <c r="D20" s="422"/>
      <c r="E20" s="422"/>
      <c r="F20" s="422"/>
      <c r="G20" s="423"/>
      <c r="H20" s="130"/>
    </row>
    <row r="21" spans="1:8" x14ac:dyDescent="0.2">
      <c r="A21" s="62" t="s">
        <v>0</v>
      </c>
      <c r="B21" s="62" t="s">
        <v>231</v>
      </c>
      <c r="C21" s="62" t="s">
        <v>1</v>
      </c>
      <c r="D21" s="62" t="s">
        <v>2</v>
      </c>
      <c r="E21" s="62" t="s">
        <v>195</v>
      </c>
      <c r="F21" s="104" t="s">
        <v>278</v>
      </c>
      <c r="G21" s="76" t="s">
        <v>5</v>
      </c>
      <c r="H21" s="130"/>
    </row>
    <row r="22" spans="1:8" x14ac:dyDescent="0.2">
      <c r="A22" s="69">
        <v>1</v>
      </c>
      <c r="B22" s="70" t="s">
        <v>142</v>
      </c>
      <c r="C22" s="65" t="s">
        <v>184</v>
      </c>
      <c r="D22" s="69"/>
      <c r="E22" s="90"/>
      <c r="F22" s="70"/>
      <c r="G22" s="126">
        <f>(D22*E22)+F22</f>
        <v>0</v>
      </c>
      <c r="H22" s="130"/>
    </row>
    <row r="23" spans="1:8" ht="24" x14ac:dyDescent="0.2">
      <c r="A23" s="69">
        <v>2</v>
      </c>
      <c r="B23" s="70" t="s">
        <v>300</v>
      </c>
      <c r="C23" s="65" t="s">
        <v>184</v>
      </c>
      <c r="D23" s="69"/>
      <c r="E23" s="72"/>
      <c r="F23" s="70"/>
      <c r="G23" s="126">
        <f t="shared" ref="G23:G24" si="2">(D23*E23)+F23</f>
        <v>0</v>
      </c>
      <c r="H23" s="130"/>
    </row>
    <row r="24" spans="1:8" x14ac:dyDescent="0.2">
      <c r="A24" s="87"/>
      <c r="B24" s="87"/>
      <c r="C24" s="87"/>
      <c r="D24" s="87"/>
      <c r="E24" s="87"/>
      <c r="F24" s="87"/>
      <c r="G24" s="126">
        <f t="shared" si="2"/>
        <v>0</v>
      </c>
      <c r="H24" s="130"/>
    </row>
    <row r="25" spans="1:8" x14ac:dyDescent="0.2">
      <c r="A25" s="295" t="s">
        <v>158</v>
      </c>
      <c r="B25" s="296"/>
      <c r="C25" s="296"/>
      <c r="D25" s="296"/>
      <c r="E25" s="296"/>
      <c r="F25" s="298"/>
      <c r="G25" s="129">
        <f>SUM(G22:G24)</f>
        <v>0</v>
      </c>
      <c r="H25" s="130"/>
    </row>
    <row r="26" spans="1:8" x14ac:dyDescent="0.2">
      <c r="A26" s="421" t="s">
        <v>166</v>
      </c>
      <c r="B26" s="422"/>
      <c r="C26" s="422"/>
      <c r="D26" s="422"/>
      <c r="E26" s="422"/>
      <c r="F26" s="422"/>
      <c r="G26" s="423"/>
    </row>
    <row r="27" spans="1:8" ht="24" x14ac:dyDescent="0.2">
      <c r="A27" s="62" t="s">
        <v>0</v>
      </c>
      <c r="B27" s="91" t="s">
        <v>109</v>
      </c>
      <c r="C27" s="62" t="s">
        <v>2</v>
      </c>
      <c r="D27" s="103" t="s">
        <v>301</v>
      </c>
      <c r="E27" s="62" t="s">
        <v>147</v>
      </c>
      <c r="F27" s="104" t="s">
        <v>148</v>
      </c>
      <c r="G27" s="125" t="s">
        <v>167</v>
      </c>
    </row>
    <row r="28" spans="1:8" x14ac:dyDescent="0.2">
      <c r="A28" s="69">
        <v>1</v>
      </c>
      <c r="B28" s="70" t="s">
        <v>149</v>
      </c>
      <c r="C28" s="69"/>
      <c r="D28" s="72"/>
      <c r="E28" s="72"/>
      <c r="F28" s="71"/>
      <c r="G28" s="126">
        <f>(D28+E28)*F28*C28</f>
        <v>0</v>
      </c>
    </row>
    <row r="29" spans="1:8" x14ac:dyDescent="0.2">
      <c r="A29" s="69">
        <v>2</v>
      </c>
      <c r="B29" s="70" t="s">
        <v>150</v>
      </c>
      <c r="C29" s="69"/>
      <c r="D29" s="72"/>
      <c r="E29" s="72"/>
      <c r="F29" s="71"/>
      <c r="G29" s="126">
        <f t="shared" ref="G29:G30" si="3">(D29+E29)*F29*C29</f>
        <v>0</v>
      </c>
    </row>
    <row r="30" spans="1:8" x14ac:dyDescent="0.2">
      <c r="A30" s="87"/>
      <c r="B30" s="87"/>
      <c r="C30" s="87"/>
      <c r="D30" s="87"/>
      <c r="E30" s="87"/>
      <c r="F30" s="87"/>
      <c r="G30" s="126">
        <f t="shared" si="3"/>
        <v>0</v>
      </c>
    </row>
    <row r="31" spans="1:8" x14ac:dyDescent="0.2">
      <c r="A31" s="295" t="s">
        <v>158</v>
      </c>
      <c r="B31" s="296"/>
      <c r="C31" s="296"/>
      <c r="D31" s="296"/>
      <c r="E31" s="296"/>
      <c r="F31" s="298"/>
      <c r="G31" s="129">
        <f>SUM(G28:G30)</f>
        <v>0</v>
      </c>
    </row>
    <row r="32" spans="1:8" x14ac:dyDescent="0.2">
      <c r="A32" s="321" t="s">
        <v>168</v>
      </c>
      <c r="B32" s="322"/>
      <c r="C32" s="322"/>
      <c r="D32" s="322"/>
      <c r="E32" s="322"/>
      <c r="F32" s="323"/>
      <c r="G32" s="131">
        <f>G10+G19+G25+G31</f>
        <v>0</v>
      </c>
    </row>
    <row r="33" spans="1:5" x14ac:dyDescent="0.2">
      <c r="C33" s="132"/>
      <c r="D33" s="132"/>
      <c r="E33" s="203"/>
    </row>
    <row r="34" spans="1:5" x14ac:dyDescent="0.2">
      <c r="A34" s="96" t="s">
        <v>106</v>
      </c>
      <c r="E34" s="135"/>
    </row>
    <row r="35" spans="1:5" x14ac:dyDescent="0.2">
      <c r="A35" s="96" t="s">
        <v>105</v>
      </c>
      <c r="B35" s="136"/>
      <c r="C35" s="136"/>
      <c r="D35" s="136"/>
      <c r="E35" s="137"/>
    </row>
    <row r="36" spans="1:5" x14ac:dyDescent="0.2">
      <c r="A36" s="97" t="s">
        <v>107</v>
      </c>
      <c r="B36" s="134"/>
      <c r="C36" s="133"/>
      <c r="D36" s="205"/>
      <c r="E36" s="206"/>
    </row>
    <row r="37" spans="1:5" x14ac:dyDescent="0.2">
      <c r="A37" s="204"/>
      <c r="B37" s="134"/>
      <c r="C37" s="133"/>
      <c r="D37" s="205"/>
      <c r="E37" s="206"/>
    </row>
    <row r="38" spans="1:5" x14ac:dyDescent="0.2">
      <c r="A38" s="204"/>
      <c r="B38" s="134"/>
      <c r="C38" s="133"/>
      <c r="D38" s="205"/>
      <c r="E38" s="206"/>
    </row>
    <row r="39" spans="1:5" x14ac:dyDescent="0.2">
      <c r="C39" s="132"/>
      <c r="D39" s="143"/>
      <c r="E39" s="144"/>
    </row>
    <row r="40" spans="1:5" x14ac:dyDescent="0.2">
      <c r="C40" s="132"/>
      <c r="E40" s="203"/>
    </row>
    <row r="41" spans="1:5" x14ac:dyDescent="0.2">
      <c r="A41" s="132"/>
      <c r="C41" s="133"/>
      <c r="D41" s="134"/>
      <c r="E41" s="135"/>
    </row>
    <row r="42" spans="1:5" s="132" customFormat="1" x14ac:dyDescent="0.2">
      <c r="A42" s="136"/>
      <c r="B42" s="136"/>
      <c r="C42" s="136"/>
      <c r="D42" s="136"/>
      <c r="E42" s="137"/>
    </row>
    <row r="43" spans="1:5" x14ac:dyDescent="0.2">
      <c r="A43" s="138"/>
      <c r="B43" s="139"/>
      <c r="C43" s="140"/>
      <c r="D43" s="141"/>
      <c r="E43" s="142"/>
    </row>
    <row r="44" spans="1:5" x14ac:dyDescent="0.2">
      <c r="A44" s="100"/>
      <c r="B44" s="139"/>
      <c r="C44" s="140"/>
      <c r="D44" s="141"/>
      <c r="E44" s="142"/>
    </row>
    <row r="45" spans="1:5" x14ac:dyDescent="0.2">
      <c r="A45" s="100"/>
      <c r="B45" s="139"/>
      <c r="C45" s="140"/>
      <c r="D45" s="141"/>
      <c r="E45" s="142"/>
    </row>
    <row r="46" spans="1:5" x14ac:dyDescent="0.2">
      <c r="C46" s="132"/>
      <c r="D46" s="143"/>
      <c r="E46" s="144"/>
    </row>
    <row r="47" spans="1:5" x14ac:dyDescent="0.2">
      <c r="C47" s="132"/>
      <c r="E47" s="130"/>
    </row>
    <row r="48" spans="1:5" x14ac:dyDescent="0.2">
      <c r="C48" s="145"/>
      <c r="D48" s="145"/>
      <c r="E48" s="146"/>
    </row>
    <row r="50" spans="1:1" x14ac:dyDescent="0.2">
      <c r="A50" s="147"/>
    </row>
    <row r="51" spans="1:1" x14ac:dyDescent="0.2">
      <c r="A51" s="111"/>
    </row>
    <row r="52" spans="1:1" x14ac:dyDescent="0.2">
      <c r="A52" s="111"/>
    </row>
    <row r="53" spans="1:1" x14ac:dyDescent="0.2">
      <c r="A53" s="112"/>
    </row>
    <row r="54" spans="1:1" x14ac:dyDescent="0.2">
      <c r="A54" s="111"/>
    </row>
  </sheetData>
  <mergeCells count="20">
    <mergeCell ref="A26:G26"/>
    <mergeCell ref="A31:F31"/>
    <mergeCell ref="A32:F32"/>
    <mergeCell ref="B17:C17"/>
    <mergeCell ref="B18:C18"/>
    <mergeCell ref="A19:F19"/>
    <mergeCell ref="A20:G20"/>
    <mergeCell ref="A25:F25"/>
    <mergeCell ref="A1:G1"/>
    <mergeCell ref="A2:G2"/>
    <mergeCell ref="A3:G3"/>
    <mergeCell ref="B4:E4"/>
    <mergeCell ref="A5:G5"/>
    <mergeCell ref="B15:C15"/>
    <mergeCell ref="B16:C16"/>
    <mergeCell ref="A10:F10"/>
    <mergeCell ref="A11:G11"/>
    <mergeCell ref="B12:C12"/>
    <mergeCell ref="B13:C13"/>
    <mergeCell ref="B14:C14"/>
  </mergeCells>
  <printOptions horizontalCentered="1"/>
  <pageMargins left="0.70866141732283472" right="0.70866141732283472" top="1.5748031496062993" bottom="0.98425196850393704" header="0.98425196850393704" footer="0.51181102362204722"/>
  <pageSetup scale="74" orientation="portrait" r:id="rId1"/>
  <headerFooter alignWithMargins="0">
    <oddHeader xml:space="preserve">&amp;C&amp;"Arial,Negrita"&amp;12ANÁLISIS DE PRECIOS UNITARIOS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H54"/>
  <sheetViews>
    <sheetView showGridLines="0" view="pageBreakPreview" topLeftCell="A22" zoomScaleNormal="120" zoomScaleSheetLayoutView="100" workbookViewId="0">
      <selection activeCell="E6" sqref="E6:F7"/>
    </sheetView>
  </sheetViews>
  <sheetFormatPr baseColWidth="10" defaultColWidth="11.42578125" defaultRowHeight="12" x14ac:dyDescent="0.2"/>
  <cols>
    <col min="1" max="1" width="6.42578125" style="106" customWidth="1"/>
    <col min="2" max="3" width="27.5703125" style="106" customWidth="1"/>
    <col min="4" max="7" width="18" style="106" customWidth="1"/>
    <col min="8" max="16384" width="11.42578125" style="106"/>
  </cols>
  <sheetData>
    <row r="1" spans="1:8" ht="27.95" customHeight="1" x14ac:dyDescent="0.2">
      <c r="A1" s="427" t="s">
        <v>151</v>
      </c>
      <c r="B1" s="428"/>
      <c r="C1" s="428"/>
      <c r="D1" s="428"/>
      <c r="E1" s="428"/>
      <c r="F1" s="428"/>
      <c r="G1" s="428"/>
    </row>
    <row r="2" spans="1:8" x14ac:dyDescent="0.2">
      <c r="A2" s="429" t="s">
        <v>26</v>
      </c>
      <c r="B2" s="429"/>
      <c r="C2" s="429"/>
      <c r="D2" s="429"/>
      <c r="E2" s="429"/>
      <c r="F2" s="429"/>
      <c r="G2" s="429"/>
    </row>
    <row r="3" spans="1:8" ht="97.5" customHeight="1" x14ac:dyDescent="0.2">
      <c r="A3" s="113" t="s">
        <v>139</v>
      </c>
      <c r="B3" s="394" t="s">
        <v>271</v>
      </c>
      <c r="C3" s="380"/>
      <c r="D3" s="380"/>
      <c r="E3" s="381"/>
      <c r="F3" s="113" t="s">
        <v>1</v>
      </c>
      <c r="G3" s="113" t="s">
        <v>115</v>
      </c>
    </row>
    <row r="4" spans="1:8" x14ac:dyDescent="0.2">
      <c r="A4" s="430" t="s">
        <v>153</v>
      </c>
      <c r="B4" s="431"/>
      <c r="C4" s="431"/>
      <c r="D4" s="431"/>
      <c r="E4" s="431"/>
      <c r="F4" s="431"/>
      <c r="G4" s="432"/>
    </row>
    <row r="5" spans="1:8" x14ac:dyDescent="0.2">
      <c r="A5" s="62" t="s">
        <v>0</v>
      </c>
      <c r="B5" s="62" t="s">
        <v>109</v>
      </c>
      <c r="C5" s="128"/>
      <c r="D5" s="62" t="s">
        <v>154</v>
      </c>
      <c r="E5" s="62" t="s">
        <v>155</v>
      </c>
      <c r="F5" s="62" t="s">
        <v>156</v>
      </c>
      <c r="G5" s="104" t="s">
        <v>5</v>
      </c>
    </row>
    <row r="6" spans="1:8" x14ac:dyDescent="0.2">
      <c r="A6" s="65" t="s">
        <v>235</v>
      </c>
      <c r="B6" s="70" t="s">
        <v>189</v>
      </c>
      <c r="C6" s="87"/>
      <c r="D6" s="65" t="s">
        <v>174</v>
      </c>
      <c r="E6" s="72"/>
      <c r="F6" s="69"/>
      <c r="G6" s="126">
        <f>E6*F6</f>
        <v>0</v>
      </c>
    </row>
    <row r="7" spans="1:8" x14ac:dyDescent="0.2">
      <c r="A7" s="87"/>
      <c r="B7" s="87"/>
      <c r="C7" s="87"/>
      <c r="D7" s="87"/>
      <c r="E7" s="87"/>
      <c r="F7" s="87"/>
      <c r="G7" s="126">
        <f>E7*F7</f>
        <v>0</v>
      </c>
    </row>
    <row r="8" spans="1:8" x14ac:dyDescent="0.2">
      <c r="A8" s="295" t="s">
        <v>158</v>
      </c>
      <c r="B8" s="296"/>
      <c r="C8" s="296"/>
      <c r="D8" s="296"/>
      <c r="E8" s="296"/>
      <c r="F8" s="298"/>
      <c r="G8" s="129">
        <f>SUM(G6:G7)</f>
        <v>0</v>
      </c>
      <c r="H8" s="130"/>
    </row>
    <row r="9" spans="1:8" x14ac:dyDescent="0.2">
      <c r="A9" s="424" t="s">
        <v>159</v>
      </c>
      <c r="B9" s="425"/>
      <c r="C9" s="425"/>
      <c r="D9" s="425"/>
      <c r="E9" s="425"/>
      <c r="F9" s="425"/>
      <c r="G9" s="426"/>
      <c r="H9" s="130"/>
    </row>
    <row r="10" spans="1:8" x14ac:dyDescent="0.2">
      <c r="A10" s="62" t="s">
        <v>0</v>
      </c>
      <c r="B10" s="291" t="s">
        <v>109</v>
      </c>
      <c r="C10" s="292"/>
      <c r="D10" s="62" t="s">
        <v>160</v>
      </c>
      <c r="E10" s="149" t="s">
        <v>161</v>
      </c>
      <c r="F10" s="62" t="s">
        <v>2</v>
      </c>
      <c r="G10" s="104" t="s">
        <v>5</v>
      </c>
      <c r="H10" s="130"/>
    </row>
    <row r="11" spans="1:8" x14ac:dyDescent="0.2">
      <c r="A11" s="65" t="s">
        <v>235</v>
      </c>
      <c r="B11" s="324" t="s">
        <v>236</v>
      </c>
      <c r="C11" s="325"/>
      <c r="D11" s="65" t="s">
        <v>115</v>
      </c>
      <c r="E11" s="72"/>
      <c r="F11" s="69"/>
      <c r="G11" s="126">
        <f t="shared" ref="G11:G27" si="0">E11*F11</f>
        <v>0</v>
      </c>
      <c r="H11" s="130"/>
    </row>
    <row r="12" spans="1:8" x14ac:dyDescent="0.2">
      <c r="A12" s="65" t="s">
        <v>237</v>
      </c>
      <c r="B12" s="324" t="s">
        <v>238</v>
      </c>
      <c r="C12" s="325"/>
      <c r="D12" s="65" t="s">
        <v>202</v>
      </c>
      <c r="E12" s="72"/>
      <c r="F12" s="69"/>
      <c r="G12" s="126">
        <f t="shared" si="0"/>
        <v>0</v>
      </c>
      <c r="H12" s="130"/>
    </row>
    <row r="13" spans="1:8" x14ac:dyDescent="0.2">
      <c r="A13" s="65" t="s">
        <v>239</v>
      </c>
      <c r="B13" s="324" t="s">
        <v>240</v>
      </c>
      <c r="C13" s="325"/>
      <c r="D13" s="65" t="s">
        <v>202</v>
      </c>
      <c r="E13" s="72"/>
      <c r="F13" s="69"/>
      <c r="G13" s="126">
        <f t="shared" si="0"/>
        <v>0</v>
      </c>
      <c r="H13" s="130"/>
    </row>
    <row r="14" spans="1:8" x14ac:dyDescent="0.2">
      <c r="A14" s="65" t="s">
        <v>241</v>
      </c>
      <c r="B14" s="324" t="s">
        <v>242</v>
      </c>
      <c r="C14" s="325"/>
      <c r="D14" s="65" t="s">
        <v>115</v>
      </c>
      <c r="E14" s="72"/>
      <c r="F14" s="69"/>
      <c r="G14" s="126">
        <f t="shared" si="0"/>
        <v>0</v>
      </c>
      <c r="H14" s="130"/>
    </row>
    <row r="15" spans="1:8" x14ac:dyDescent="0.2">
      <c r="A15" s="65" t="s">
        <v>243</v>
      </c>
      <c r="B15" s="324" t="s">
        <v>244</v>
      </c>
      <c r="C15" s="325"/>
      <c r="D15" s="65" t="s">
        <v>115</v>
      </c>
      <c r="E15" s="72"/>
      <c r="F15" s="69"/>
      <c r="G15" s="126">
        <f t="shared" si="0"/>
        <v>0</v>
      </c>
      <c r="H15" s="130"/>
    </row>
    <row r="16" spans="1:8" x14ac:dyDescent="0.2">
      <c r="A16" s="65" t="s">
        <v>245</v>
      </c>
      <c r="B16" s="324" t="s">
        <v>246</v>
      </c>
      <c r="C16" s="325"/>
      <c r="D16" s="65" t="s">
        <v>115</v>
      </c>
      <c r="E16" s="90"/>
      <c r="F16" s="69"/>
      <c r="G16" s="126">
        <f t="shared" si="0"/>
        <v>0</v>
      </c>
      <c r="H16" s="130"/>
    </row>
    <row r="17" spans="1:8" x14ac:dyDescent="0.2">
      <c r="A17" s="65" t="s">
        <v>247</v>
      </c>
      <c r="B17" s="324" t="s">
        <v>248</v>
      </c>
      <c r="C17" s="325"/>
      <c r="D17" s="65" t="s">
        <v>115</v>
      </c>
      <c r="E17" s="72"/>
      <c r="F17" s="69"/>
      <c r="G17" s="126">
        <f t="shared" si="0"/>
        <v>0</v>
      </c>
      <c r="H17" s="130"/>
    </row>
    <row r="18" spans="1:8" x14ac:dyDescent="0.2">
      <c r="A18" s="65" t="s">
        <v>249</v>
      </c>
      <c r="B18" s="324" t="s">
        <v>250</v>
      </c>
      <c r="C18" s="325"/>
      <c r="D18" s="65" t="s">
        <v>115</v>
      </c>
      <c r="E18" s="90"/>
      <c r="F18" s="69"/>
      <c r="G18" s="126">
        <f t="shared" si="0"/>
        <v>0</v>
      </c>
      <c r="H18" s="130"/>
    </row>
    <row r="19" spans="1:8" x14ac:dyDescent="0.2">
      <c r="A19" s="65" t="s">
        <v>251</v>
      </c>
      <c r="B19" s="324" t="s">
        <v>30</v>
      </c>
      <c r="C19" s="325"/>
      <c r="D19" s="65" t="s">
        <v>115</v>
      </c>
      <c r="E19" s="72"/>
      <c r="F19" s="69"/>
      <c r="G19" s="126">
        <f t="shared" si="0"/>
        <v>0</v>
      </c>
      <c r="H19" s="130"/>
    </row>
    <row r="20" spans="1:8" x14ac:dyDescent="0.2">
      <c r="A20" s="65" t="s">
        <v>252</v>
      </c>
      <c r="B20" s="324" t="s">
        <v>253</v>
      </c>
      <c r="C20" s="325"/>
      <c r="D20" s="65" t="s">
        <v>115</v>
      </c>
      <c r="E20" s="72"/>
      <c r="F20" s="85"/>
      <c r="G20" s="126">
        <f t="shared" si="0"/>
        <v>0</v>
      </c>
      <c r="H20" s="130"/>
    </row>
    <row r="21" spans="1:8" x14ac:dyDescent="0.2">
      <c r="A21" s="65" t="s">
        <v>254</v>
      </c>
      <c r="B21" s="324" t="s">
        <v>255</v>
      </c>
      <c r="C21" s="325"/>
      <c r="D21" s="65" t="s">
        <v>115</v>
      </c>
      <c r="E21" s="72"/>
      <c r="F21" s="69"/>
      <c r="G21" s="126">
        <f t="shared" si="0"/>
        <v>0</v>
      </c>
      <c r="H21" s="130"/>
    </row>
    <row r="22" spans="1:8" x14ac:dyDescent="0.2">
      <c r="A22" s="65" t="s">
        <v>256</v>
      </c>
      <c r="B22" s="324" t="s">
        <v>257</v>
      </c>
      <c r="C22" s="325"/>
      <c r="D22" s="65" t="s">
        <v>115</v>
      </c>
      <c r="E22" s="72"/>
      <c r="F22" s="69"/>
      <c r="G22" s="126">
        <f t="shared" si="0"/>
        <v>0</v>
      </c>
      <c r="H22" s="130"/>
    </row>
    <row r="23" spans="1:8" x14ac:dyDescent="0.2">
      <c r="A23" s="65" t="s">
        <v>258</v>
      </c>
      <c r="B23" s="324" t="s">
        <v>259</v>
      </c>
      <c r="C23" s="325"/>
      <c r="D23" s="65" t="s">
        <v>115</v>
      </c>
      <c r="E23" s="72"/>
      <c r="F23" s="69"/>
      <c r="G23" s="126">
        <f t="shared" si="0"/>
        <v>0</v>
      </c>
      <c r="H23" s="130"/>
    </row>
    <row r="24" spans="1:8" x14ac:dyDescent="0.2">
      <c r="A24" s="65" t="s">
        <v>260</v>
      </c>
      <c r="B24" s="324" t="s">
        <v>261</v>
      </c>
      <c r="C24" s="325"/>
      <c r="D24" s="65" t="s">
        <v>115</v>
      </c>
      <c r="E24" s="72"/>
      <c r="F24" s="69"/>
      <c r="G24" s="126">
        <f t="shared" si="0"/>
        <v>0</v>
      </c>
      <c r="H24" s="130"/>
    </row>
    <row r="25" spans="1:8" x14ac:dyDescent="0.2">
      <c r="A25" s="65" t="s">
        <v>262</v>
      </c>
      <c r="B25" s="324" t="s">
        <v>263</v>
      </c>
      <c r="C25" s="325"/>
      <c r="D25" s="65" t="s">
        <v>115</v>
      </c>
      <c r="E25" s="90"/>
      <c r="F25" s="69"/>
      <c r="G25" s="126">
        <f t="shared" si="0"/>
        <v>0</v>
      </c>
      <c r="H25" s="130"/>
    </row>
    <row r="26" spans="1:8" x14ac:dyDescent="0.2">
      <c r="A26" s="65" t="s">
        <v>264</v>
      </c>
      <c r="B26" s="324" t="s">
        <v>265</v>
      </c>
      <c r="C26" s="325"/>
      <c r="D26" s="65" t="s">
        <v>202</v>
      </c>
      <c r="E26" s="72"/>
      <c r="F26" s="69"/>
      <c r="G26" s="126">
        <f t="shared" si="0"/>
        <v>0</v>
      </c>
    </row>
    <row r="27" spans="1:8" x14ac:dyDescent="0.2">
      <c r="A27" s="65" t="s">
        <v>266</v>
      </c>
      <c r="B27" s="324" t="s">
        <v>267</v>
      </c>
      <c r="C27" s="325"/>
      <c r="D27" s="65" t="s">
        <v>115</v>
      </c>
      <c r="E27" s="90"/>
      <c r="F27" s="69"/>
      <c r="G27" s="126">
        <f t="shared" si="0"/>
        <v>0</v>
      </c>
    </row>
    <row r="28" spans="1:8" x14ac:dyDescent="0.2">
      <c r="A28" s="295" t="s">
        <v>158</v>
      </c>
      <c r="B28" s="296"/>
      <c r="C28" s="296"/>
      <c r="D28" s="296"/>
      <c r="E28" s="296"/>
      <c r="F28" s="298"/>
      <c r="G28" s="129">
        <f>SUM(G11:G27)</f>
        <v>0</v>
      </c>
    </row>
    <row r="29" spans="1:8" x14ac:dyDescent="0.2">
      <c r="A29" s="433" t="s">
        <v>268</v>
      </c>
      <c r="B29" s="434"/>
      <c r="C29" s="434"/>
      <c r="D29" s="434"/>
      <c r="E29" s="434"/>
      <c r="F29" s="434"/>
      <c r="G29" s="435"/>
    </row>
    <row r="30" spans="1:8" ht="24" x14ac:dyDescent="0.2">
      <c r="A30" s="62" t="s">
        <v>0</v>
      </c>
      <c r="B30" s="62" t="s">
        <v>231</v>
      </c>
      <c r="C30" s="62" t="s">
        <v>1</v>
      </c>
      <c r="D30" s="62" t="s">
        <v>2</v>
      </c>
      <c r="E30" s="62" t="s">
        <v>195</v>
      </c>
      <c r="F30" s="103" t="s">
        <v>269</v>
      </c>
      <c r="G30" s="104" t="s">
        <v>5</v>
      </c>
    </row>
    <row r="31" spans="1:8" ht="24" x14ac:dyDescent="0.2">
      <c r="A31" s="65" t="s">
        <v>235</v>
      </c>
      <c r="B31" s="70" t="s">
        <v>142</v>
      </c>
      <c r="C31" s="65" t="s">
        <v>184</v>
      </c>
      <c r="D31" s="69"/>
      <c r="E31" s="90"/>
      <c r="F31" s="65"/>
      <c r="G31" s="126">
        <f>(D31*E31)+F31</f>
        <v>0</v>
      </c>
    </row>
    <row r="32" spans="1:8" ht="36" x14ac:dyDescent="0.2">
      <c r="A32" s="65" t="s">
        <v>237</v>
      </c>
      <c r="B32" s="70" t="s">
        <v>270</v>
      </c>
      <c r="C32" s="65" t="s">
        <v>184</v>
      </c>
      <c r="D32" s="69"/>
      <c r="E32" s="72"/>
      <c r="F32" s="65"/>
      <c r="G32" s="126">
        <f>(D32*E32)+F32</f>
        <v>0</v>
      </c>
    </row>
    <row r="33" spans="1:7" x14ac:dyDescent="0.2">
      <c r="A33" s="295" t="s">
        <v>158</v>
      </c>
      <c r="B33" s="296"/>
      <c r="C33" s="296"/>
      <c r="D33" s="296"/>
      <c r="E33" s="296"/>
      <c r="F33" s="298"/>
      <c r="G33" s="129">
        <f>SUM(G31:G32)</f>
        <v>0</v>
      </c>
    </row>
    <row r="34" spans="1:7" x14ac:dyDescent="0.2">
      <c r="A34" s="433" t="s">
        <v>166</v>
      </c>
      <c r="B34" s="434"/>
      <c r="C34" s="434"/>
      <c r="D34" s="434"/>
      <c r="E34" s="434"/>
      <c r="F34" s="434"/>
      <c r="G34" s="435"/>
    </row>
    <row r="35" spans="1:7" x14ac:dyDescent="0.2">
      <c r="A35" s="62" t="s">
        <v>0</v>
      </c>
      <c r="B35" s="62" t="s">
        <v>109</v>
      </c>
      <c r="C35" s="62" t="s">
        <v>2</v>
      </c>
      <c r="D35" s="62" t="s">
        <v>146</v>
      </c>
      <c r="E35" s="62" t="s">
        <v>147</v>
      </c>
      <c r="F35" s="62" t="s">
        <v>148</v>
      </c>
      <c r="G35" s="115" t="s">
        <v>167</v>
      </c>
    </row>
    <row r="36" spans="1:7" x14ac:dyDescent="0.2">
      <c r="A36" s="65" t="s">
        <v>235</v>
      </c>
      <c r="B36" s="70" t="s">
        <v>149</v>
      </c>
      <c r="C36" s="69"/>
      <c r="D36" s="72"/>
      <c r="E36" s="72"/>
      <c r="F36" s="71"/>
      <c r="G36" s="126">
        <f>(D36+E36)*F36*C36</f>
        <v>0</v>
      </c>
    </row>
    <row r="37" spans="1:7" x14ac:dyDescent="0.2">
      <c r="A37" s="65" t="s">
        <v>237</v>
      </c>
      <c r="B37" s="70" t="s">
        <v>150</v>
      </c>
      <c r="C37" s="69"/>
      <c r="D37" s="72"/>
      <c r="E37" s="72"/>
      <c r="F37" s="71"/>
      <c r="G37" s="126">
        <f t="shared" ref="G37:G38" si="1">(D37+E37)*F37*C37</f>
        <v>0</v>
      </c>
    </row>
    <row r="38" spans="1:7" x14ac:dyDescent="0.2">
      <c r="A38" s="87"/>
      <c r="B38" s="87"/>
      <c r="C38" s="87"/>
      <c r="D38" s="87"/>
      <c r="E38" s="87"/>
      <c r="F38" s="87"/>
      <c r="G38" s="126">
        <f t="shared" si="1"/>
        <v>0</v>
      </c>
    </row>
    <row r="39" spans="1:7" x14ac:dyDescent="0.2">
      <c r="A39" s="295" t="s">
        <v>158</v>
      </c>
      <c r="B39" s="296"/>
      <c r="C39" s="296"/>
      <c r="D39" s="296"/>
      <c r="E39" s="296"/>
      <c r="F39" s="298"/>
      <c r="G39" s="129">
        <f>SUM(G36:G38)</f>
        <v>0</v>
      </c>
    </row>
    <row r="40" spans="1:7" x14ac:dyDescent="0.2">
      <c r="A40" s="321" t="s">
        <v>168</v>
      </c>
      <c r="B40" s="322"/>
      <c r="C40" s="322"/>
      <c r="D40" s="322"/>
      <c r="E40" s="322"/>
      <c r="F40" s="323"/>
      <c r="G40" s="131">
        <f>G8+G28+G33+G39</f>
        <v>0</v>
      </c>
    </row>
    <row r="41" spans="1:7" x14ac:dyDescent="0.2">
      <c r="C41" s="133"/>
      <c r="D41" s="134"/>
      <c r="E41" s="135"/>
    </row>
    <row r="42" spans="1:7" s="132" customFormat="1" x14ac:dyDescent="0.2">
      <c r="A42" s="96" t="s">
        <v>106</v>
      </c>
      <c r="B42" s="136"/>
      <c r="C42" s="136"/>
      <c r="D42" s="136"/>
      <c r="E42" s="137"/>
    </row>
    <row r="43" spans="1:7" x14ac:dyDescent="0.2">
      <c r="A43" s="96" t="s">
        <v>105</v>
      </c>
      <c r="B43" s="139"/>
      <c r="C43" s="140"/>
      <c r="D43" s="141"/>
      <c r="E43" s="142"/>
    </row>
    <row r="44" spans="1:7" x14ac:dyDescent="0.2">
      <c r="A44" s="97" t="s">
        <v>107</v>
      </c>
      <c r="B44" s="139"/>
      <c r="C44" s="140"/>
      <c r="D44" s="141"/>
      <c r="E44" s="142"/>
    </row>
    <row r="45" spans="1:7" x14ac:dyDescent="0.2">
      <c r="A45" s="100"/>
      <c r="B45" s="139"/>
      <c r="C45" s="140"/>
      <c r="D45" s="141"/>
      <c r="E45" s="142"/>
    </row>
    <row r="46" spans="1:7" x14ac:dyDescent="0.2">
      <c r="C46" s="132"/>
      <c r="D46" s="143"/>
      <c r="E46" s="144"/>
    </row>
    <row r="47" spans="1:7" x14ac:dyDescent="0.2">
      <c r="C47" s="132"/>
      <c r="E47" s="130"/>
    </row>
    <row r="48" spans="1:7" x14ac:dyDescent="0.2">
      <c r="C48" s="145"/>
      <c r="D48" s="145"/>
      <c r="E48" s="146"/>
    </row>
    <row r="50" spans="1:1" x14ac:dyDescent="0.2">
      <c r="A50" s="147"/>
    </row>
    <row r="51" spans="1:1" x14ac:dyDescent="0.2">
      <c r="A51" s="111"/>
    </row>
    <row r="52" spans="1:1" x14ac:dyDescent="0.2">
      <c r="A52" s="111"/>
    </row>
    <row r="53" spans="1:1" x14ac:dyDescent="0.2">
      <c r="A53" s="112"/>
    </row>
    <row r="54" spans="1:1" x14ac:dyDescent="0.2">
      <c r="A54" s="111"/>
    </row>
  </sheetData>
  <mergeCells count="30">
    <mergeCell ref="A34:G34"/>
    <mergeCell ref="A39:F39"/>
    <mergeCell ref="A40:F40"/>
    <mergeCell ref="B26:C26"/>
    <mergeCell ref="B27:C27"/>
    <mergeCell ref="A28:F28"/>
    <mergeCell ref="A29:G29"/>
    <mergeCell ref="A33:F33"/>
    <mergeCell ref="B21:C21"/>
    <mergeCell ref="B22:C22"/>
    <mergeCell ref="B23:C23"/>
    <mergeCell ref="B24:C24"/>
    <mergeCell ref="B25:C25"/>
    <mergeCell ref="B16:C16"/>
    <mergeCell ref="B17:C17"/>
    <mergeCell ref="B18:C18"/>
    <mergeCell ref="B19:C19"/>
    <mergeCell ref="B20:C20"/>
    <mergeCell ref="A1:G1"/>
    <mergeCell ref="A2:G2"/>
    <mergeCell ref="B3:E3"/>
    <mergeCell ref="A4:G4"/>
    <mergeCell ref="A8:F8"/>
    <mergeCell ref="B14:C14"/>
    <mergeCell ref="B15:C15"/>
    <mergeCell ref="A9:G9"/>
    <mergeCell ref="B10:C10"/>
    <mergeCell ref="B11:C11"/>
    <mergeCell ref="B12:C12"/>
    <mergeCell ref="B13:C13"/>
  </mergeCells>
  <printOptions horizontalCentered="1"/>
  <pageMargins left="0.70866141732283472" right="0.70866141732283472" top="1.5748031496062993" bottom="0.98425196850393704" header="0.98425196850393704" footer="0.51181102362204722"/>
  <pageSetup scale="69" orientation="portrait" r:id="rId1"/>
  <headerFooter alignWithMargins="0">
    <oddHeader xml:space="preserve">&amp;C&amp;"Arial,Negrita"&amp;12ANÁLISIS DE PRECIOS UNITARIOS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view="pageBreakPreview" zoomScaleNormal="120" zoomScaleSheetLayoutView="100" workbookViewId="0">
      <selection activeCell="L24" sqref="L24"/>
    </sheetView>
  </sheetViews>
  <sheetFormatPr baseColWidth="10" defaultColWidth="11.5703125" defaultRowHeight="12.75" x14ac:dyDescent="0.2"/>
  <cols>
    <col min="1" max="1" width="6.42578125" style="1" customWidth="1"/>
    <col min="2" max="2" width="26.42578125" style="1" customWidth="1"/>
    <col min="3" max="3" width="9" style="1" customWidth="1"/>
    <col min="4" max="4" width="15" style="1" customWidth="1"/>
    <col min="5" max="5" width="10" style="1" customWidth="1"/>
    <col min="6" max="6" width="15.5703125" style="1" customWidth="1"/>
    <col min="7" max="16384" width="11.5703125" style="1"/>
  </cols>
  <sheetData>
    <row r="1" spans="1:7" ht="39.6" customHeight="1" x14ac:dyDescent="0.2">
      <c r="A1" s="256" t="str">
        <f>+'PRESUPUESTO  SISFV'!A1</f>
        <v>INSTALACIÓN DE SOLUCIONES INDIVIDUALES FOTOVOLTAICAS PARA LA GENERACIÓN DE ENERGÍA ELÉCTRICA EN ZONA RURAL DISPERSA DE INSTALACIÓN DE SOLUCIONES INDIVIDUALES FOTOVOLTAICAS PARA LA GENERACIÓN DE ENERGÍA ELÉCTRICA EN ZONA RURAL DISPERSA DEL MUNICIPIO DE BOLIVAR, EN EL DEPARTAMENTO DE VALLE DEL CAUCA.</v>
      </c>
      <c r="B1" s="256"/>
      <c r="C1" s="256"/>
      <c r="D1" s="256"/>
      <c r="E1" s="256"/>
      <c r="F1" s="256"/>
    </row>
    <row r="3" spans="1:7" x14ac:dyDescent="0.2">
      <c r="A3" s="257" t="s">
        <v>88</v>
      </c>
      <c r="B3" s="257"/>
      <c r="C3" s="257"/>
      <c r="D3" s="257"/>
      <c r="E3" s="257"/>
      <c r="F3" s="257"/>
    </row>
    <row r="4" spans="1:7" ht="38.25" x14ac:dyDescent="0.2">
      <c r="A4" s="31" t="s">
        <v>0</v>
      </c>
      <c r="B4" s="31" t="s">
        <v>89</v>
      </c>
      <c r="C4" s="31" t="s">
        <v>1</v>
      </c>
      <c r="D4" s="31" t="s">
        <v>90</v>
      </c>
      <c r="E4" s="32" t="s">
        <v>91</v>
      </c>
      <c r="F4" s="31" t="s">
        <v>92</v>
      </c>
    </row>
    <row r="5" spans="1:7" x14ac:dyDescent="0.2">
      <c r="A5" s="33">
        <v>1</v>
      </c>
      <c r="B5" s="34" t="s">
        <v>93</v>
      </c>
      <c r="C5" s="33" t="s">
        <v>45</v>
      </c>
      <c r="D5" s="35">
        <f>ROUND(3*1300000,0)</f>
        <v>3900000</v>
      </c>
      <c r="E5" s="36">
        <v>6</v>
      </c>
      <c r="F5" s="37">
        <f>D5*E5</f>
        <v>23400000</v>
      </c>
    </row>
    <row r="6" spans="1:7" x14ac:dyDescent="0.2">
      <c r="A6" s="33">
        <v>2</v>
      </c>
      <c r="B6" s="34" t="s">
        <v>94</v>
      </c>
      <c r="C6" s="33" t="s">
        <v>45</v>
      </c>
      <c r="D6" s="35">
        <f>ROUND(D5*1.0928,0)</f>
        <v>4261920</v>
      </c>
      <c r="E6" s="36">
        <v>12</v>
      </c>
      <c r="F6" s="37">
        <f>D6*E6</f>
        <v>51143040</v>
      </c>
    </row>
    <row r="7" spans="1:7" x14ac:dyDescent="0.2">
      <c r="A7" s="33">
        <v>3</v>
      </c>
      <c r="B7" s="34" t="s">
        <v>102</v>
      </c>
      <c r="C7" s="33" t="s">
        <v>45</v>
      </c>
      <c r="D7" s="35">
        <f>ROUND(D6*1.0928,0)</f>
        <v>4657426</v>
      </c>
      <c r="E7" s="36">
        <v>4</v>
      </c>
      <c r="F7" s="37">
        <f>D7*E7</f>
        <v>18629704</v>
      </c>
    </row>
    <row r="8" spans="1:7" x14ac:dyDescent="0.2">
      <c r="A8" s="34"/>
      <c r="B8" s="258" t="s">
        <v>95</v>
      </c>
      <c r="C8" s="258"/>
      <c r="D8" s="258"/>
      <c r="E8" s="258"/>
      <c r="F8" s="38">
        <f>ROUND(19%*SUM(F5:F6),0)</f>
        <v>14163178</v>
      </c>
    </row>
    <row r="9" spans="1:7" x14ac:dyDescent="0.2">
      <c r="A9" s="34"/>
      <c r="B9" s="258" t="s">
        <v>96</v>
      </c>
      <c r="C9" s="258"/>
      <c r="D9" s="258"/>
      <c r="E9" s="258"/>
      <c r="F9" s="39">
        <f>SUM(F5:F8)</f>
        <v>107335922</v>
      </c>
      <c r="G9" s="40" t="e">
        <f>+F9/'PRESUPUESTO  SISFV'!#REF!</f>
        <v>#REF!</v>
      </c>
    </row>
  </sheetData>
  <mergeCells count="4">
    <mergeCell ref="A1:F1"/>
    <mergeCell ref="A3:F3"/>
    <mergeCell ref="B8:E8"/>
    <mergeCell ref="B9:E9"/>
  </mergeCells>
  <phoneticPr fontId="1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R46"/>
  <sheetViews>
    <sheetView showGridLines="0" tabSelected="1" view="pageBreakPreview" zoomScale="55" zoomScaleNormal="55" zoomScaleSheetLayoutView="55" workbookViewId="0">
      <selection activeCell="I26" sqref="I26"/>
    </sheetView>
  </sheetViews>
  <sheetFormatPr baseColWidth="10" defaultColWidth="11.42578125" defaultRowHeight="12" x14ac:dyDescent="0.2"/>
  <cols>
    <col min="1" max="1" width="6.42578125" style="93" customWidth="1"/>
    <col min="2" max="2" width="61.85546875" style="93" customWidth="1"/>
    <col min="3" max="3" width="8.42578125" style="93" customWidth="1"/>
    <col min="4" max="4" width="11" style="93" customWidth="1"/>
    <col min="5" max="5" width="21" style="93" customWidth="1"/>
    <col min="6" max="7" width="15.5703125" style="93" customWidth="1"/>
    <col min="8" max="9" width="17.7109375" style="93" customWidth="1"/>
    <col min="10" max="10" width="17.85546875" style="196" customWidth="1"/>
    <col min="11" max="11" width="27.140625" style="93" customWidth="1"/>
    <col min="12" max="12" width="20" style="106" customWidth="1"/>
    <col min="13" max="13" width="14" style="106" customWidth="1"/>
    <col min="14" max="14" width="18.5703125" style="106" customWidth="1"/>
    <col min="15" max="15" width="11.42578125" style="106"/>
    <col min="16" max="16" width="15.5703125" style="106" bestFit="1" customWidth="1"/>
    <col min="17" max="18" width="11.42578125" style="106"/>
    <col min="19" max="16384" width="11.42578125" style="93"/>
  </cols>
  <sheetData>
    <row r="1" spans="1:18" s="154" customFormat="1" ht="30.6" customHeight="1" thickTop="1" thickBot="1" x14ac:dyDescent="0.25">
      <c r="A1" s="274" t="s">
        <v>312</v>
      </c>
      <c r="B1" s="275"/>
      <c r="C1" s="275"/>
      <c r="D1" s="275"/>
      <c r="E1" s="275"/>
      <c r="F1" s="275"/>
      <c r="G1" s="275"/>
      <c r="H1" s="275"/>
      <c r="I1" s="275"/>
      <c r="J1" s="275"/>
      <c r="K1" s="276"/>
      <c r="L1" s="153"/>
      <c r="M1" s="153"/>
      <c r="N1" s="153"/>
      <c r="O1" s="153"/>
      <c r="P1" s="153"/>
      <c r="Q1" s="153"/>
      <c r="R1" s="153"/>
    </row>
    <row r="2" spans="1:18" s="156" customFormat="1" ht="13.5" thickTop="1" thickBot="1" x14ac:dyDescent="0.25">
      <c r="A2" s="277" t="s">
        <v>108</v>
      </c>
      <c r="B2" s="278"/>
      <c r="C2" s="278"/>
      <c r="D2" s="278"/>
      <c r="E2" s="278"/>
      <c r="F2" s="278"/>
      <c r="G2" s="278"/>
      <c r="H2" s="278"/>
      <c r="I2" s="278"/>
      <c r="J2" s="278"/>
      <c r="K2" s="279"/>
      <c r="L2" s="155"/>
      <c r="M2" s="155"/>
      <c r="N2" s="155"/>
      <c r="O2" s="155"/>
      <c r="P2" s="155"/>
      <c r="Q2" s="155"/>
      <c r="R2" s="155"/>
    </row>
    <row r="3" spans="1:18" s="156" customFormat="1" ht="12.75" thickBot="1" x14ac:dyDescent="0.25">
      <c r="A3" s="157"/>
      <c r="B3" s="158"/>
      <c r="C3" s="158"/>
      <c r="D3" s="159"/>
      <c r="E3" s="158"/>
      <c r="F3" s="158"/>
      <c r="G3" s="158"/>
      <c r="H3" s="158"/>
      <c r="I3" s="158"/>
      <c r="J3" s="158"/>
      <c r="K3" s="160"/>
      <c r="L3" s="161"/>
      <c r="M3" s="155"/>
      <c r="N3" s="155"/>
      <c r="O3" s="155"/>
      <c r="P3" s="155"/>
      <c r="Q3" s="155"/>
      <c r="R3" s="155"/>
    </row>
    <row r="4" spans="1:18" s="167" customFormat="1" ht="24" x14ac:dyDescent="0.2">
      <c r="A4" s="162" t="s">
        <v>0</v>
      </c>
      <c r="B4" s="163" t="s">
        <v>109</v>
      </c>
      <c r="C4" s="163" t="s">
        <v>1</v>
      </c>
      <c r="D4" s="163" t="s">
        <v>2</v>
      </c>
      <c r="E4" s="164" t="s">
        <v>110</v>
      </c>
      <c r="F4" s="164" t="s">
        <v>3</v>
      </c>
      <c r="G4" s="164" t="s">
        <v>4</v>
      </c>
      <c r="H4" s="164" t="s">
        <v>100</v>
      </c>
      <c r="I4" s="164" t="s">
        <v>101</v>
      </c>
      <c r="J4" s="163" t="s">
        <v>111</v>
      </c>
      <c r="K4" s="165" t="s">
        <v>112</v>
      </c>
      <c r="L4" s="166"/>
      <c r="M4" s="166"/>
      <c r="N4" s="166"/>
      <c r="O4" s="166"/>
      <c r="P4" s="166"/>
      <c r="Q4" s="166"/>
      <c r="R4" s="166"/>
    </row>
    <row r="5" spans="1:18" s="154" customFormat="1" x14ac:dyDescent="0.2">
      <c r="A5" s="168">
        <v>1</v>
      </c>
      <c r="B5" s="280" t="s">
        <v>113</v>
      </c>
      <c r="C5" s="281"/>
      <c r="D5" s="281"/>
      <c r="E5" s="281"/>
      <c r="F5" s="281"/>
      <c r="G5" s="281"/>
      <c r="H5" s="281"/>
      <c r="I5" s="281"/>
      <c r="J5" s="281"/>
      <c r="K5" s="282"/>
      <c r="L5" s="153"/>
      <c r="M5" s="153"/>
      <c r="N5" s="153"/>
      <c r="O5" s="153"/>
      <c r="P5" s="153"/>
      <c r="Q5" s="153"/>
      <c r="R5" s="153"/>
    </row>
    <row r="6" spans="1:18" s="154" customFormat="1" x14ac:dyDescent="0.2">
      <c r="A6" s="169" t="s">
        <v>6</v>
      </c>
      <c r="B6" s="170" t="s">
        <v>114</v>
      </c>
      <c r="C6" s="171" t="s">
        <v>115</v>
      </c>
      <c r="D6" s="171">
        <f>$K$31</f>
        <v>28</v>
      </c>
      <c r="E6" s="148">
        <f>'1.1'!G10</f>
        <v>0</v>
      </c>
      <c r="F6" s="148">
        <f>'1.1'!G14</f>
        <v>0</v>
      </c>
      <c r="G6" s="148">
        <f>'1.1'!G19</f>
        <v>0</v>
      </c>
      <c r="H6" s="148">
        <f>'1.1'!G22</f>
        <v>0</v>
      </c>
      <c r="I6" s="148">
        <f>'1.1'!G23</f>
        <v>0</v>
      </c>
      <c r="J6" s="148">
        <f>+SUM(E6:I6)</f>
        <v>0</v>
      </c>
      <c r="K6" s="172">
        <f>+J6*D6</f>
        <v>0</v>
      </c>
      <c r="L6" s="173"/>
      <c r="M6" s="153"/>
      <c r="N6" s="153"/>
      <c r="O6" s="153"/>
      <c r="P6" s="153"/>
      <c r="Q6" s="153"/>
      <c r="R6" s="153"/>
    </row>
    <row r="7" spans="1:18" s="154" customFormat="1" x14ac:dyDescent="0.2">
      <c r="A7" s="174">
        <v>2</v>
      </c>
      <c r="B7" s="283" t="s">
        <v>116</v>
      </c>
      <c r="C7" s="284"/>
      <c r="D7" s="284"/>
      <c r="E7" s="284"/>
      <c r="F7" s="284"/>
      <c r="G7" s="284"/>
      <c r="H7" s="284"/>
      <c r="I7" s="284"/>
      <c r="J7" s="284"/>
      <c r="K7" s="285"/>
      <c r="L7" s="153"/>
      <c r="M7" s="153"/>
      <c r="N7" s="153"/>
      <c r="O7" s="153"/>
      <c r="P7" s="153"/>
      <c r="Q7" s="153"/>
      <c r="R7" s="153"/>
    </row>
    <row r="8" spans="1:18" s="154" customFormat="1" ht="36" x14ac:dyDescent="0.2">
      <c r="A8" s="169" t="s">
        <v>15</v>
      </c>
      <c r="B8" s="175" t="s">
        <v>117</v>
      </c>
      <c r="C8" s="171" t="s">
        <v>115</v>
      </c>
      <c r="D8" s="171">
        <f t="shared" ref="D8:D15" si="0">$K$31</f>
        <v>28</v>
      </c>
      <c r="E8" s="148">
        <f>'2.1'!G10</f>
        <v>0</v>
      </c>
      <c r="F8" s="148">
        <f>'2.1'!G21</f>
        <v>0</v>
      </c>
      <c r="G8" s="148">
        <f>'2.1'!G26</f>
        <v>0</v>
      </c>
      <c r="H8" s="148">
        <f>'2.1'!G29+'2.1'!G30</f>
        <v>0</v>
      </c>
      <c r="I8" s="148">
        <f>'2.1'!G31</f>
        <v>0</v>
      </c>
      <c r="J8" s="148">
        <f t="shared" ref="J8" si="1">+SUM(E8:I8)</f>
        <v>0</v>
      </c>
      <c r="K8" s="172">
        <f t="shared" ref="K8" si="2">+J8*D8</f>
        <v>0</v>
      </c>
      <c r="L8" s="173"/>
      <c r="M8" s="176"/>
      <c r="N8" s="176"/>
      <c r="O8" s="153"/>
      <c r="P8" s="177"/>
      <c r="Q8" s="153"/>
      <c r="R8" s="153"/>
    </row>
    <row r="9" spans="1:18" s="181" customFormat="1" ht="72" x14ac:dyDescent="0.2">
      <c r="A9" s="169" t="s">
        <v>16</v>
      </c>
      <c r="B9" s="175" t="s">
        <v>118</v>
      </c>
      <c r="C9" s="171" t="s">
        <v>115</v>
      </c>
      <c r="D9" s="171">
        <f t="shared" si="0"/>
        <v>28</v>
      </c>
      <c r="E9" s="148">
        <f>'2.2'!G9</f>
        <v>0</v>
      </c>
      <c r="F9" s="148">
        <f>'2.2'!G16</f>
        <v>0</v>
      </c>
      <c r="G9" s="148">
        <f>'2.2'!G23</f>
        <v>0</v>
      </c>
      <c r="H9" s="148">
        <f>'2.2'!G26</f>
        <v>0</v>
      </c>
      <c r="I9" s="148">
        <f>'2.2'!G27</f>
        <v>0</v>
      </c>
      <c r="J9" s="148">
        <f t="shared" ref="J9:J15" si="3">+SUM(E9:I9)</f>
        <v>0</v>
      </c>
      <c r="K9" s="172">
        <f t="shared" ref="K9:K15" si="4">+J9*D9</f>
        <v>0</v>
      </c>
      <c r="L9" s="173"/>
      <c r="M9" s="176"/>
      <c r="N9" s="178"/>
      <c r="O9" s="179"/>
      <c r="P9" s="180"/>
      <c r="Q9" s="179"/>
      <c r="R9" s="179"/>
    </row>
    <row r="10" spans="1:18" s="154" customFormat="1" ht="36" x14ac:dyDescent="0.2">
      <c r="A10" s="169" t="s">
        <v>17</v>
      </c>
      <c r="B10" s="175" t="s">
        <v>119</v>
      </c>
      <c r="C10" s="171" t="s">
        <v>115</v>
      </c>
      <c r="D10" s="171">
        <f t="shared" si="0"/>
        <v>28</v>
      </c>
      <c r="E10" s="148">
        <f>'2.3'!G9</f>
        <v>0</v>
      </c>
      <c r="F10" s="148">
        <f>'2.3'!G14</f>
        <v>0</v>
      </c>
      <c r="G10" s="148">
        <f>'2.3'!G19</f>
        <v>0</v>
      </c>
      <c r="H10" s="148">
        <f>'2.3'!G22</f>
        <v>0</v>
      </c>
      <c r="I10" s="148">
        <f>'2.3'!G23</f>
        <v>0</v>
      </c>
      <c r="J10" s="148">
        <f t="shared" si="3"/>
        <v>0</v>
      </c>
      <c r="K10" s="172">
        <f t="shared" si="4"/>
        <v>0</v>
      </c>
      <c r="L10" s="173"/>
      <c r="M10" s="176"/>
      <c r="N10" s="182"/>
      <c r="O10" s="153"/>
      <c r="P10" s="177"/>
      <c r="Q10" s="153"/>
      <c r="R10" s="153"/>
    </row>
    <row r="11" spans="1:18" s="154" customFormat="1" ht="84" x14ac:dyDescent="0.2">
      <c r="A11" s="169" t="s">
        <v>120</v>
      </c>
      <c r="B11" s="175" t="s">
        <v>121</v>
      </c>
      <c r="C11" s="171" t="s">
        <v>115</v>
      </c>
      <c r="D11" s="171">
        <f t="shared" si="0"/>
        <v>28</v>
      </c>
      <c r="E11" s="148">
        <f>'2.4'!G9</f>
        <v>0</v>
      </c>
      <c r="F11" s="148">
        <f>'2.4'!G20</f>
        <v>0</v>
      </c>
      <c r="G11" s="148">
        <f>'2.4'!G27</f>
        <v>0</v>
      </c>
      <c r="H11" s="148">
        <f>'2.4'!G30</f>
        <v>0</v>
      </c>
      <c r="I11" s="148">
        <f>'2.4'!G31</f>
        <v>0</v>
      </c>
      <c r="J11" s="148">
        <f t="shared" si="3"/>
        <v>0</v>
      </c>
      <c r="K11" s="172">
        <f t="shared" si="4"/>
        <v>0</v>
      </c>
      <c r="L11" s="173"/>
      <c r="M11" s="176"/>
      <c r="N11" s="182"/>
      <c r="O11" s="153"/>
      <c r="P11" s="177"/>
      <c r="Q11" s="153"/>
      <c r="R11" s="153"/>
    </row>
    <row r="12" spans="1:18" s="154" customFormat="1" ht="180" x14ac:dyDescent="0.2">
      <c r="A12" s="169" t="s">
        <v>122</v>
      </c>
      <c r="B12" s="183" t="s">
        <v>123</v>
      </c>
      <c r="C12" s="171" t="s">
        <v>115</v>
      </c>
      <c r="D12" s="171">
        <f t="shared" si="0"/>
        <v>28</v>
      </c>
      <c r="E12" s="148">
        <f>'2.5'!G9</f>
        <v>0</v>
      </c>
      <c r="F12" s="148">
        <f>'2.5'!G36</f>
        <v>0</v>
      </c>
      <c r="G12" s="148">
        <f>'2.5'!G42</f>
        <v>0</v>
      </c>
      <c r="H12" s="148">
        <f>'2.5'!G45</f>
        <v>0</v>
      </c>
      <c r="I12" s="148">
        <f>'2.5'!G46</f>
        <v>0</v>
      </c>
      <c r="J12" s="148">
        <f t="shared" si="3"/>
        <v>0</v>
      </c>
      <c r="K12" s="172">
        <f t="shared" si="4"/>
        <v>0</v>
      </c>
      <c r="L12" s="173"/>
      <c r="M12" s="176"/>
      <c r="N12" s="182"/>
      <c r="O12" s="153"/>
      <c r="P12" s="177"/>
      <c r="Q12" s="153"/>
      <c r="R12" s="153"/>
    </row>
    <row r="13" spans="1:18" s="154" customFormat="1" ht="60" x14ac:dyDescent="0.2">
      <c r="A13" s="169" t="s">
        <v>124</v>
      </c>
      <c r="B13" s="175" t="s">
        <v>125</v>
      </c>
      <c r="C13" s="171" t="s">
        <v>115</v>
      </c>
      <c r="D13" s="171">
        <f t="shared" si="0"/>
        <v>28</v>
      </c>
      <c r="E13" s="148">
        <f>'2.6'!G9</f>
        <v>0</v>
      </c>
      <c r="F13" s="148">
        <f>'2.6'!G13</f>
        <v>0</v>
      </c>
      <c r="G13" s="148">
        <f>'2.6'!G19</f>
        <v>0</v>
      </c>
      <c r="H13" s="148">
        <f>'2.6'!G22</f>
        <v>0</v>
      </c>
      <c r="I13" s="148">
        <f>'2.6'!G23</f>
        <v>0</v>
      </c>
      <c r="J13" s="148">
        <f t="shared" si="3"/>
        <v>0</v>
      </c>
      <c r="K13" s="172">
        <f t="shared" si="4"/>
        <v>0</v>
      </c>
      <c r="L13" s="173"/>
      <c r="M13" s="176"/>
      <c r="N13" s="182"/>
      <c r="O13" s="153"/>
      <c r="P13" s="177"/>
      <c r="Q13" s="153"/>
      <c r="R13" s="153"/>
    </row>
    <row r="14" spans="1:18" s="154" customFormat="1" ht="48" x14ac:dyDescent="0.2">
      <c r="A14" s="169" t="s">
        <v>126</v>
      </c>
      <c r="B14" s="175" t="s">
        <v>127</v>
      </c>
      <c r="C14" s="171" t="s">
        <v>115</v>
      </c>
      <c r="D14" s="171">
        <f t="shared" si="0"/>
        <v>28</v>
      </c>
      <c r="E14" s="148">
        <f>'2.7'!G10</f>
        <v>0</v>
      </c>
      <c r="F14" s="148">
        <f>'2.7'!G16</f>
        <v>0</v>
      </c>
      <c r="G14" s="148">
        <f>'2.7'!G22</f>
        <v>0</v>
      </c>
      <c r="H14" s="148">
        <f>'2.7'!G25</f>
        <v>0</v>
      </c>
      <c r="I14" s="148">
        <f>'2.7'!G26</f>
        <v>0</v>
      </c>
      <c r="J14" s="148">
        <f t="shared" si="3"/>
        <v>0</v>
      </c>
      <c r="K14" s="172">
        <f t="shared" si="4"/>
        <v>0</v>
      </c>
      <c r="L14" s="173"/>
      <c r="M14" s="176"/>
      <c r="N14" s="182"/>
      <c r="O14" s="153"/>
      <c r="P14" s="177"/>
      <c r="Q14" s="153"/>
      <c r="R14" s="153"/>
    </row>
    <row r="15" spans="1:18" s="154" customFormat="1" ht="60" x14ac:dyDescent="0.2">
      <c r="A15" s="169" t="s">
        <v>128</v>
      </c>
      <c r="B15" s="175" t="s">
        <v>129</v>
      </c>
      <c r="C15" s="171" t="s">
        <v>115</v>
      </c>
      <c r="D15" s="171">
        <f t="shared" si="0"/>
        <v>28</v>
      </c>
      <c r="E15" s="148">
        <f>'2.8'!G10</f>
        <v>0</v>
      </c>
      <c r="F15" s="148">
        <f>'2.8'!G14</f>
        <v>0</v>
      </c>
      <c r="G15" s="148">
        <f>'2.8'!G20</f>
        <v>0</v>
      </c>
      <c r="H15" s="148">
        <f>'2.8'!G23</f>
        <v>0</v>
      </c>
      <c r="I15" s="148">
        <f>'2.8'!G24</f>
        <v>0</v>
      </c>
      <c r="J15" s="148">
        <f t="shared" si="3"/>
        <v>0</v>
      </c>
      <c r="K15" s="172">
        <f t="shared" si="4"/>
        <v>0</v>
      </c>
      <c r="L15" s="153"/>
      <c r="M15" s="176"/>
      <c r="N15" s="153"/>
      <c r="O15" s="153"/>
      <c r="P15" s="177"/>
      <c r="Q15" s="153"/>
      <c r="R15" s="153"/>
    </row>
    <row r="16" spans="1:18" s="154" customFormat="1" x14ac:dyDescent="0.2">
      <c r="A16" s="174">
        <v>3</v>
      </c>
      <c r="B16" s="283" t="s">
        <v>130</v>
      </c>
      <c r="C16" s="284"/>
      <c r="D16" s="284"/>
      <c r="E16" s="284"/>
      <c r="F16" s="284"/>
      <c r="G16" s="284"/>
      <c r="H16" s="284"/>
      <c r="I16" s="284"/>
      <c r="J16" s="284"/>
      <c r="K16" s="285"/>
      <c r="L16" s="173"/>
      <c r="M16" s="176"/>
      <c r="N16" s="153"/>
      <c r="O16" s="153"/>
      <c r="P16" s="177"/>
      <c r="Q16" s="153"/>
      <c r="R16" s="153"/>
    </row>
    <row r="17" spans="1:18" s="154" customFormat="1" ht="24" x14ac:dyDescent="0.2">
      <c r="A17" s="169" t="s">
        <v>131</v>
      </c>
      <c r="B17" s="184" t="s">
        <v>132</v>
      </c>
      <c r="C17" s="171" t="s">
        <v>115</v>
      </c>
      <c r="D17" s="171">
        <f t="shared" ref="D17:D18" si="5">$K$31</f>
        <v>28</v>
      </c>
      <c r="E17" s="148">
        <f>'3.1'!G10</f>
        <v>0</v>
      </c>
      <c r="F17" s="148">
        <f>'3.1'!G23</f>
        <v>0</v>
      </c>
      <c r="G17" s="148">
        <f>'3.1'!G29</f>
        <v>0</v>
      </c>
      <c r="H17" s="148">
        <f>'3.1'!G32</f>
        <v>0</v>
      </c>
      <c r="I17" s="148">
        <f>'3.1'!G33</f>
        <v>0</v>
      </c>
      <c r="J17" s="148">
        <f t="shared" ref="J17:J18" si="6">+SUM(E17:I17)</f>
        <v>0</v>
      </c>
      <c r="K17" s="172">
        <f t="shared" ref="K17:K18" si="7">+J17*D17</f>
        <v>0</v>
      </c>
      <c r="L17" s="173"/>
      <c r="M17" s="176"/>
      <c r="N17" s="176"/>
      <c r="O17" s="153"/>
      <c r="P17" s="177"/>
      <c r="Q17" s="153"/>
      <c r="R17" s="153"/>
    </row>
    <row r="18" spans="1:18" s="154" customFormat="1" ht="36" x14ac:dyDescent="0.2">
      <c r="A18" s="169" t="s">
        <v>133</v>
      </c>
      <c r="B18" s="175" t="s">
        <v>134</v>
      </c>
      <c r="C18" s="171" t="s">
        <v>115</v>
      </c>
      <c r="D18" s="171">
        <f t="shared" si="5"/>
        <v>28</v>
      </c>
      <c r="E18" s="148">
        <f>'3.2'!G9</f>
        <v>0</v>
      </c>
      <c r="F18" s="148">
        <f>'3.2'!G18</f>
        <v>0</v>
      </c>
      <c r="G18" s="148">
        <f>'3.2'!G25</f>
        <v>0</v>
      </c>
      <c r="H18" s="148">
        <f>'3.2'!G28</f>
        <v>0</v>
      </c>
      <c r="I18" s="148">
        <f>'3.2'!G29</f>
        <v>0</v>
      </c>
      <c r="J18" s="148">
        <f t="shared" si="6"/>
        <v>0</v>
      </c>
      <c r="K18" s="172">
        <f t="shared" si="7"/>
        <v>0</v>
      </c>
      <c r="L18" s="153"/>
      <c r="M18" s="176"/>
      <c r="N18" s="153"/>
      <c r="O18" s="153"/>
      <c r="P18" s="177"/>
      <c r="Q18" s="153"/>
      <c r="R18" s="153"/>
    </row>
    <row r="19" spans="1:18" s="154" customFormat="1" x14ac:dyDescent="0.2">
      <c r="A19" s="174">
        <v>4</v>
      </c>
      <c r="B19" s="283" t="s">
        <v>135</v>
      </c>
      <c r="C19" s="284"/>
      <c r="D19" s="284"/>
      <c r="E19" s="284"/>
      <c r="F19" s="284"/>
      <c r="G19" s="284"/>
      <c r="H19" s="284"/>
      <c r="I19" s="284"/>
      <c r="J19" s="284"/>
      <c r="K19" s="285"/>
      <c r="L19" s="173"/>
      <c r="M19" s="176"/>
      <c r="N19" s="176"/>
      <c r="O19" s="153"/>
      <c r="P19" s="177"/>
      <c r="Q19" s="153"/>
      <c r="R19" s="153"/>
    </row>
    <row r="20" spans="1:18" s="154" customFormat="1" ht="36" x14ac:dyDescent="0.2">
      <c r="A20" s="169" t="s">
        <v>136</v>
      </c>
      <c r="B20" s="184" t="s">
        <v>137</v>
      </c>
      <c r="C20" s="171" t="s">
        <v>115</v>
      </c>
      <c r="D20" s="171">
        <f>$K$31</f>
        <v>28</v>
      </c>
      <c r="E20" s="148">
        <f>'4.1'!G10</f>
        <v>0</v>
      </c>
      <c r="F20" s="148">
        <f>'4.1'!G19</f>
        <v>0</v>
      </c>
      <c r="G20" s="148">
        <f>'4.1'!G25</f>
        <v>0</v>
      </c>
      <c r="H20" s="148">
        <f>'4.1'!G28</f>
        <v>0</v>
      </c>
      <c r="I20" s="148">
        <f>'4.1'!G29</f>
        <v>0</v>
      </c>
      <c r="J20" s="148">
        <f t="shared" ref="J20" si="8">+SUM(E20:I20)</f>
        <v>0</v>
      </c>
      <c r="K20" s="172">
        <f t="shared" ref="K20" si="9">+J20*D20</f>
        <v>0</v>
      </c>
      <c r="L20" s="173"/>
      <c r="M20" s="176"/>
      <c r="N20" s="153"/>
      <c r="O20" s="153"/>
      <c r="P20" s="153"/>
      <c r="Q20" s="153"/>
      <c r="R20" s="153"/>
    </row>
    <row r="21" spans="1:18" s="154" customFormat="1" x14ac:dyDescent="0.2">
      <c r="A21" s="174">
        <v>5</v>
      </c>
      <c r="B21" s="283" t="s">
        <v>138</v>
      </c>
      <c r="C21" s="284"/>
      <c r="D21" s="284"/>
      <c r="E21" s="284"/>
      <c r="F21" s="284"/>
      <c r="G21" s="284"/>
      <c r="H21" s="284"/>
      <c r="I21" s="284"/>
      <c r="J21" s="284"/>
      <c r="K21" s="285"/>
      <c r="L21" s="153"/>
      <c r="M21" s="176"/>
      <c r="N21" s="153"/>
      <c r="O21" s="153"/>
      <c r="P21" s="153"/>
      <c r="Q21" s="153"/>
      <c r="R21" s="153"/>
    </row>
    <row r="22" spans="1:18" s="154" customFormat="1" ht="96" x14ac:dyDescent="0.2">
      <c r="A22" s="169" t="s">
        <v>139</v>
      </c>
      <c r="B22" s="185" t="s">
        <v>140</v>
      </c>
      <c r="C22" s="171" t="s">
        <v>115</v>
      </c>
      <c r="D22" s="171">
        <f>$K$31</f>
        <v>28</v>
      </c>
      <c r="E22" s="148">
        <f>'5.1'!G8</f>
        <v>0</v>
      </c>
      <c r="F22" s="148">
        <f>'5.1'!G28</f>
        <v>0</v>
      </c>
      <c r="G22" s="148">
        <f>'5.1'!G33</f>
        <v>0</v>
      </c>
      <c r="H22" s="148">
        <f>'5.1'!G36</f>
        <v>0</v>
      </c>
      <c r="I22" s="148">
        <f>'5.1'!G37</f>
        <v>0</v>
      </c>
      <c r="J22" s="148">
        <f t="shared" ref="J22" si="10">+SUM(E22:I22)</f>
        <v>0</v>
      </c>
      <c r="K22" s="172">
        <f t="shared" ref="K22" si="11">+J22*D22</f>
        <v>0</v>
      </c>
      <c r="L22" s="153"/>
      <c r="M22" s="153"/>
      <c r="N22" s="153"/>
      <c r="O22" s="153"/>
      <c r="P22" s="153"/>
      <c r="Q22" s="153"/>
      <c r="R22" s="153"/>
    </row>
    <row r="23" spans="1:18" s="154" customFormat="1" ht="12.75" thickBot="1" x14ac:dyDescent="0.25">
      <c r="A23" s="286" t="s">
        <v>141</v>
      </c>
      <c r="B23" s="287"/>
      <c r="C23" s="287"/>
      <c r="D23" s="287"/>
      <c r="E23" s="186">
        <f>+SUM(E22,E20,E17:E18,E8:E15,E6)</f>
        <v>0</v>
      </c>
      <c r="F23" s="186">
        <f t="shared" ref="F23:I23" si="12">+SUM(F22,F20,F17:F18,F8:F15,F6)</f>
        <v>0</v>
      </c>
      <c r="G23" s="186">
        <f t="shared" si="12"/>
        <v>0</v>
      </c>
      <c r="H23" s="186">
        <f t="shared" si="12"/>
        <v>0</v>
      </c>
      <c r="I23" s="186">
        <f t="shared" si="12"/>
        <v>0</v>
      </c>
      <c r="J23" s="186">
        <f>+SUM(J22,J20,J17:J18,J8:J15,J6)</f>
        <v>0</v>
      </c>
      <c r="K23" s="186">
        <f t="shared" ref="K23" si="13">+SUM(K22,K20,K17:K18,K8:K15,K6)</f>
        <v>0</v>
      </c>
      <c r="L23" s="153"/>
      <c r="M23" s="153"/>
      <c r="N23" s="153"/>
      <c r="O23" s="153"/>
      <c r="P23" s="153"/>
      <c r="Q23" s="153"/>
      <c r="R23" s="153"/>
    </row>
    <row r="24" spans="1:18" s="154" customFormat="1" ht="12.75" thickTop="1" x14ac:dyDescent="0.2">
      <c r="A24" s="265" t="s">
        <v>18</v>
      </c>
      <c r="B24" s="266"/>
      <c r="C24" s="266"/>
      <c r="D24" s="266"/>
      <c r="E24" s="266"/>
      <c r="F24" s="266"/>
      <c r="G24" s="266"/>
      <c r="H24" s="267"/>
      <c r="I24" s="237"/>
      <c r="J24" s="187"/>
      <c r="K24" s="188">
        <f>ROUND(I24*$K$23,0)</f>
        <v>0</v>
      </c>
      <c r="L24" s="153"/>
      <c r="M24" s="153"/>
      <c r="N24" s="153"/>
      <c r="O24" s="153"/>
      <c r="P24" s="153"/>
      <c r="Q24" s="153"/>
      <c r="R24" s="153"/>
    </row>
    <row r="25" spans="1:18" s="154" customFormat="1" x14ac:dyDescent="0.2">
      <c r="A25" s="265" t="s">
        <v>19</v>
      </c>
      <c r="B25" s="266"/>
      <c r="C25" s="266"/>
      <c r="D25" s="266"/>
      <c r="E25" s="266"/>
      <c r="F25" s="266"/>
      <c r="G25" s="266"/>
      <c r="H25" s="267"/>
      <c r="I25" s="237"/>
      <c r="J25" s="187"/>
      <c r="K25" s="188">
        <f t="shared" ref="K25:K28" si="14">ROUND(I25*$K$23,0)</f>
        <v>0</v>
      </c>
      <c r="L25" s="153"/>
      <c r="M25" s="153"/>
      <c r="N25" s="153"/>
      <c r="O25" s="153"/>
      <c r="P25" s="153"/>
      <c r="Q25" s="153"/>
      <c r="R25" s="153"/>
    </row>
    <row r="26" spans="1:18" s="154" customFormat="1" x14ac:dyDescent="0.2">
      <c r="A26" s="265" t="s">
        <v>20</v>
      </c>
      <c r="B26" s="266"/>
      <c r="C26" s="266"/>
      <c r="D26" s="266"/>
      <c r="E26" s="266"/>
      <c r="F26" s="266"/>
      <c r="G26" s="266"/>
      <c r="H26" s="267"/>
      <c r="I26" s="237"/>
      <c r="J26" s="187"/>
      <c r="K26" s="188">
        <f t="shared" si="14"/>
        <v>0</v>
      </c>
      <c r="L26" s="153"/>
      <c r="M26" s="153"/>
      <c r="N26" s="153"/>
      <c r="O26" s="153"/>
      <c r="P26" s="153"/>
      <c r="Q26" s="153"/>
      <c r="R26" s="153"/>
    </row>
    <row r="27" spans="1:18" s="154" customFormat="1" x14ac:dyDescent="0.2">
      <c r="A27" s="265" t="s">
        <v>97</v>
      </c>
      <c r="B27" s="266"/>
      <c r="C27" s="266"/>
      <c r="D27" s="266"/>
      <c r="E27" s="266"/>
      <c r="F27" s="266"/>
      <c r="G27" s="266"/>
      <c r="H27" s="267"/>
      <c r="I27" s="237">
        <v>0.19</v>
      </c>
      <c r="J27" s="187"/>
      <c r="K27" s="188">
        <f>K26*I27</f>
        <v>0</v>
      </c>
      <c r="L27" s="153"/>
      <c r="M27" s="153"/>
      <c r="N27" s="153"/>
      <c r="O27" s="153"/>
      <c r="P27" s="153"/>
      <c r="Q27" s="153"/>
      <c r="R27" s="153"/>
    </row>
    <row r="28" spans="1:18" s="154" customFormat="1" x14ac:dyDescent="0.2">
      <c r="A28" s="265" t="s">
        <v>21</v>
      </c>
      <c r="B28" s="266"/>
      <c r="C28" s="266"/>
      <c r="D28" s="266"/>
      <c r="E28" s="266"/>
      <c r="F28" s="266"/>
      <c r="G28" s="266"/>
      <c r="H28" s="267"/>
      <c r="I28" s="237">
        <f>I24+I25+I26</f>
        <v>0</v>
      </c>
      <c r="J28" s="187"/>
      <c r="K28" s="188">
        <f t="shared" si="14"/>
        <v>0</v>
      </c>
      <c r="L28" s="153"/>
      <c r="M28" s="153"/>
      <c r="N28" s="153"/>
      <c r="O28" s="153"/>
      <c r="P28" s="153"/>
      <c r="Q28" s="153"/>
      <c r="R28" s="153"/>
    </row>
    <row r="29" spans="1:18" x14ac:dyDescent="0.2">
      <c r="A29" s="268" t="s">
        <v>22</v>
      </c>
      <c r="B29" s="269"/>
      <c r="C29" s="269"/>
      <c r="D29" s="269"/>
      <c r="E29" s="269"/>
      <c r="F29" s="269"/>
      <c r="G29" s="269"/>
      <c r="H29" s="269"/>
      <c r="I29" s="269"/>
      <c r="J29" s="270"/>
      <c r="K29" s="189">
        <f>K23+K28+K27</f>
        <v>0</v>
      </c>
    </row>
    <row r="30" spans="1:18" x14ac:dyDescent="0.2">
      <c r="A30" s="271" t="s">
        <v>23</v>
      </c>
      <c r="B30" s="272"/>
      <c r="C30" s="272"/>
      <c r="D30" s="272"/>
      <c r="E30" s="272"/>
      <c r="F30" s="272"/>
      <c r="G30" s="272"/>
      <c r="H30" s="272"/>
      <c r="I30" s="273"/>
      <c r="J30" s="190"/>
      <c r="K30" s="191">
        <f>K29</f>
        <v>0</v>
      </c>
    </row>
    <row r="31" spans="1:18" x14ac:dyDescent="0.2">
      <c r="A31" s="259" t="s">
        <v>24</v>
      </c>
      <c r="B31" s="260"/>
      <c r="C31" s="260"/>
      <c r="D31" s="260"/>
      <c r="E31" s="260"/>
      <c r="F31" s="260"/>
      <c r="G31" s="260"/>
      <c r="H31" s="260"/>
      <c r="I31" s="261"/>
      <c r="J31" s="192"/>
      <c r="K31" s="193">
        <v>28</v>
      </c>
    </row>
    <row r="32" spans="1:18" ht="12.75" thickBot="1" x14ac:dyDescent="0.25">
      <c r="A32" s="262" t="s">
        <v>25</v>
      </c>
      <c r="B32" s="263"/>
      <c r="C32" s="263"/>
      <c r="D32" s="263"/>
      <c r="E32" s="263"/>
      <c r="F32" s="263"/>
      <c r="G32" s="263"/>
      <c r="H32" s="263"/>
      <c r="I32" s="264"/>
      <c r="J32" s="194"/>
      <c r="K32" s="195">
        <f>K30/K31</f>
        <v>0</v>
      </c>
      <c r="L32" s="147"/>
    </row>
    <row r="33" spans="1:12" x14ac:dyDescent="0.2">
      <c r="E33" s="95"/>
    </row>
    <row r="34" spans="1:12" x14ac:dyDescent="0.2">
      <c r="A34" s="96" t="s">
        <v>106</v>
      </c>
      <c r="F34" s="197"/>
      <c r="G34" s="197"/>
      <c r="H34" s="197"/>
      <c r="I34" s="197"/>
      <c r="J34" s="198"/>
      <c r="L34" s="147"/>
    </row>
    <row r="35" spans="1:12" x14ac:dyDescent="0.2">
      <c r="A35" s="96" t="s">
        <v>105</v>
      </c>
      <c r="E35" s="95"/>
      <c r="L35" s="147"/>
    </row>
    <row r="36" spans="1:12" x14ac:dyDescent="0.2">
      <c r="A36" s="97" t="s">
        <v>107</v>
      </c>
      <c r="E36" s="95"/>
      <c r="L36" s="199"/>
    </row>
    <row r="37" spans="1:12" x14ac:dyDescent="0.2">
      <c r="E37" s="197"/>
      <c r="K37" s="200"/>
      <c r="L37" s="201"/>
    </row>
    <row r="38" spans="1:12" x14ac:dyDescent="0.2">
      <c r="E38" s="200"/>
      <c r="F38" s="200"/>
      <c r="G38" s="200"/>
      <c r="H38" s="200"/>
      <c r="I38" s="200"/>
      <c r="J38" s="202"/>
      <c r="K38" s="200"/>
      <c r="L38" s="147"/>
    </row>
    <row r="39" spans="1:12" x14ac:dyDescent="0.2">
      <c r="E39" s="95"/>
      <c r="K39" s="200"/>
      <c r="L39" s="147"/>
    </row>
    <row r="40" spans="1:12" x14ac:dyDescent="0.2">
      <c r="E40" s="95"/>
      <c r="K40" s="200"/>
    </row>
    <row r="41" spans="1:12" x14ac:dyDescent="0.2">
      <c r="B41" s="96"/>
      <c r="L41" s="147"/>
    </row>
    <row r="42" spans="1:12" x14ac:dyDescent="0.2">
      <c r="E42" s="197"/>
    </row>
    <row r="43" spans="1:12" x14ac:dyDescent="0.2">
      <c r="B43" s="95"/>
    </row>
    <row r="44" spans="1:12" x14ac:dyDescent="0.2">
      <c r="J44" s="202"/>
      <c r="L44" s="199"/>
    </row>
    <row r="46" spans="1:12" x14ac:dyDescent="0.2">
      <c r="J46" s="202"/>
    </row>
  </sheetData>
  <mergeCells count="17">
    <mergeCell ref="B19:K19"/>
    <mergeCell ref="B21:K21"/>
    <mergeCell ref="A23:D23"/>
    <mergeCell ref="A24:H24"/>
    <mergeCell ref="A25:H25"/>
    <mergeCell ref="A1:K1"/>
    <mergeCell ref="A2:K2"/>
    <mergeCell ref="B5:K5"/>
    <mergeCell ref="B7:K7"/>
    <mergeCell ref="B16:K16"/>
    <mergeCell ref="A31:I31"/>
    <mergeCell ref="A32:I32"/>
    <mergeCell ref="A26:H26"/>
    <mergeCell ref="A27:H27"/>
    <mergeCell ref="A28:H28"/>
    <mergeCell ref="A29:J29"/>
    <mergeCell ref="A30:I30"/>
  </mergeCells>
  <phoneticPr fontId="14" type="noConversion"/>
  <dataValidations disablePrompts="1" count="2">
    <dataValidation type="list" allowBlank="1" showInputMessage="1" showErrorMessage="1" sqref="B9">
      <formula1>#REF!</formula1>
    </dataValidation>
    <dataValidation type="list" allowBlank="1" showInputMessage="1" showErrorMessage="1" sqref="B13:B15">
      <formula1>#REF!</formula1>
    </dataValidation>
  </dataValidations>
  <printOptions horizontalCentered="1"/>
  <pageMargins left="0.39370078740157483" right="0.39370078740157483" top="0.39370078740157483" bottom="0.39370078740157483" header="0" footer="0"/>
  <pageSetup scale="45" orientation="portrait" r:id="rId1"/>
  <headerFooter alignWithMargins="0"/>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I31"/>
  <sheetViews>
    <sheetView showGridLines="0" view="pageBreakPreview" topLeftCell="A3" zoomScaleNormal="70" zoomScaleSheetLayoutView="100" workbookViewId="0">
      <selection activeCell="G25" sqref="G25"/>
    </sheetView>
  </sheetViews>
  <sheetFormatPr baseColWidth="10" defaultColWidth="11.42578125" defaultRowHeight="12" x14ac:dyDescent="0.2"/>
  <cols>
    <col min="1" max="1" width="7.7109375" style="86" customWidth="1"/>
    <col min="2" max="2" width="42.140625" style="86" customWidth="1"/>
    <col min="3" max="3" width="14.42578125" style="86" customWidth="1"/>
    <col min="4" max="4" width="13.7109375" style="86" bestFit="1" customWidth="1"/>
    <col min="5" max="5" width="16" style="86" customWidth="1"/>
    <col min="6" max="6" width="15.42578125" style="86" customWidth="1"/>
    <col min="7" max="7" width="18.7109375" style="86" customWidth="1"/>
    <col min="8" max="8" width="11.42578125" style="86"/>
    <col min="9" max="9" width="11.5703125" style="86" bestFit="1" customWidth="1"/>
    <col min="10" max="16384" width="11.42578125" style="86"/>
  </cols>
  <sheetData>
    <row r="1" spans="1:9" ht="33.6" customHeight="1" x14ac:dyDescent="0.2">
      <c r="A1" s="299" t="s">
        <v>151</v>
      </c>
      <c r="B1" s="300"/>
      <c r="C1" s="300"/>
      <c r="D1" s="300"/>
      <c r="E1" s="300"/>
      <c r="F1" s="300"/>
      <c r="G1" s="301"/>
    </row>
    <row r="2" spans="1:9" x14ac:dyDescent="0.2">
      <c r="A2" s="291" t="s">
        <v>26</v>
      </c>
      <c r="B2" s="302"/>
      <c r="C2" s="302"/>
      <c r="D2" s="302"/>
      <c r="E2" s="302"/>
      <c r="F2" s="302"/>
      <c r="G2" s="292"/>
    </row>
    <row r="3" spans="1:9" x14ac:dyDescent="0.2">
      <c r="A3" s="303" t="s">
        <v>152</v>
      </c>
      <c r="B3" s="304"/>
      <c r="C3" s="304"/>
      <c r="D3" s="304"/>
      <c r="E3" s="304"/>
      <c r="F3" s="304"/>
      <c r="G3" s="305"/>
    </row>
    <row r="4" spans="1:9" x14ac:dyDescent="0.2">
      <c r="A4" s="60" t="s">
        <v>6</v>
      </c>
      <c r="B4" s="306" t="s">
        <v>114</v>
      </c>
      <c r="C4" s="307"/>
      <c r="D4" s="307"/>
      <c r="E4" s="308"/>
      <c r="F4" s="61" t="s">
        <v>1</v>
      </c>
      <c r="G4" s="60" t="s">
        <v>115</v>
      </c>
    </row>
    <row r="5" spans="1:9" x14ac:dyDescent="0.2">
      <c r="A5" s="309" t="s">
        <v>153</v>
      </c>
      <c r="B5" s="310"/>
      <c r="C5" s="310"/>
      <c r="D5" s="310"/>
      <c r="E5" s="310"/>
      <c r="F5" s="310"/>
      <c r="G5" s="311"/>
    </row>
    <row r="6" spans="1:9" x14ac:dyDescent="0.2">
      <c r="A6" s="62" t="s">
        <v>0</v>
      </c>
      <c r="B6" s="291" t="s">
        <v>109</v>
      </c>
      <c r="C6" s="292"/>
      <c r="D6" s="62" t="s">
        <v>154</v>
      </c>
      <c r="E6" s="62" t="s">
        <v>155</v>
      </c>
      <c r="F6" s="63" t="s">
        <v>156</v>
      </c>
      <c r="G6" s="62" t="s">
        <v>5</v>
      </c>
    </row>
    <row r="7" spans="1:9" x14ac:dyDescent="0.2">
      <c r="A7" s="64"/>
      <c r="B7" s="293"/>
      <c r="C7" s="294"/>
      <c r="D7" s="64"/>
      <c r="E7" s="79"/>
      <c r="F7" s="79"/>
      <c r="G7" s="79">
        <f>E7*F7</f>
        <v>0</v>
      </c>
    </row>
    <row r="8" spans="1:9" x14ac:dyDescent="0.2">
      <c r="A8" s="64"/>
      <c r="B8" s="293"/>
      <c r="C8" s="294"/>
      <c r="D8" s="64"/>
      <c r="E8" s="79"/>
      <c r="F8" s="79"/>
      <c r="G8" s="79" t="s">
        <v>157</v>
      </c>
      <c r="H8" s="230"/>
    </row>
    <row r="9" spans="1:9" x14ac:dyDescent="0.2">
      <c r="A9" s="64"/>
      <c r="B9" s="293"/>
      <c r="C9" s="294"/>
      <c r="D9" s="64"/>
      <c r="E9" s="79"/>
      <c r="F9" s="79"/>
      <c r="G9" s="79" t="s">
        <v>157</v>
      </c>
    </row>
    <row r="10" spans="1:9" x14ac:dyDescent="0.2">
      <c r="A10" s="295" t="s">
        <v>158</v>
      </c>
      <c r="B10" s="296"/>
      <c r="C10" s="296"/>
      <c r="D10" s="296"/>
      <c r="E10" s="297"/>
      <c r="F10" s="298"/>
      <c r="G10" s="82">
        <f>SUM(G7:G9)</f>
        <v>0</v>
      </c>
    </row>
    <row r="11" spans="1:9" x14ac:dyDescent="0.2">
      <c r="A11" s="288" t="s">
        <v>159</v>
      </c>
      <c r="B11" s="289"/>
      <c r="C11" s="289"/>
      <c r="D11" s="289"/>
      <c r="E11" s="289"/>
      <c r="F11" s="289"/>
      <c r="G11" s="290"/>
    </row>
    <row r="12" spans="1:9" x14ac:dyDescent="0.2">
      <c r="A12" s="62" t="s">
        <v>0</v>
      </c>
      <c r="B12" s="291" t="s">
        <v>109</v>
      </c>
      <c r="C12" s="292"/>
      <c r="D12" s="62" t="s">
        <v>160</v>
      </c>
      <c r="E12" s="62" t="s">
        <v>161</v>
      </c>
      <c r="F12" s="66" t="s">
        <v>2</v>
      </c>
      <c r="G12" s="62" t="s">
        <v>5</v>
      </c>
      <c r="I12" s="230"/>
    </row>
    <row r="13" spans="1:9" x14ac:dyDescent="0.2">
      <c r="A13" s="64"/>
      <c r="B13" s="293"/>
      <c r="C13" s="294"/>
      <c r="D13" s="64"/>
      <c r="E13" s="79"/>
      <c r="F13" s="71"/>
      <c r="G13" s="233">
        <f>E13*F13</f>
        <v>0</v>
      </c>
    </row>
    <row r="14" spans="1:9" x14ac:dyDescent="0.2">
      <c r="A14" s="295" t="s">
        <v>158</v>
      </c>
      <c r="B14" s="296"/>
      <c r="C14" s="296"/>
      <c r="D14" s="296"/>
      <c r="E14" s="296"/>
      <c r="F14" s="298"/>
      <c r="G14" s="81">
        <f>SUM(G13)</f>
        <v>0</v>
      </c>
    </row>
    <row r="15" spans="1:9" x14ac:dyDescent="0.2">
      <c r="A15" s="315" t="s">
        <v>162</v>
      </c>
      <c r="B15" s="316"/>
      <c r="C15" s="316"/>
      <c r="D15" s="316"/>
      <c r="E15" s="316"/>
      <c r="F15" s="316"/>
      <c r="G15" s="317"/>
    </row>
    <row r="16" spans="1:9" ht="48" x14ac:dyDescent="0.2">
      <c r="A16" s="67" t="s">
        <v>0</v>
      </c>
      <c r="B16" s="67" t="s">
        <v>163</v>
      </c>
      <c r="C16" s="67" t="s">
        <v>1</v>
      </c>
      <c r="D16" s="67" t="s">
        <v>2</v>
      </c>
      <c r="E16" s="67" t="s">
        <v>145</v>
      </c>
      <c r="F16" s="68" t="s">
        <v>164</v>
      </c>
      <c r="G16" s="67" t="s">
        <v>5</v>
      </c>
    </row>
    <row r="17" spans="1:8" x14ac:dyDescent="0.2">
      <c r="A17" s="69">
        <v>1</v>
      </c>
      <c r="B17" s="70" t="s">
        <v>142</v>
      </c>
      <c r="C17" s="65" t="s">
        <v>115</v>
      </c>
      <c r="D17" s="71"/>
      <c r="E17" s="79"/>
      <c r="F17" s="79"/>
      <c r="G17" s="79">
        <f>D17*E17</f>
        <v>0</v>
      </c>
    </row>
    <row r="18" spans="1:8" ht="24" x14ac:dyDescent="0.2">
      <c r="A18" s="69">
        <v>2</v>
      </c>
      <c r="B18" s="74" t="s">
        <v>165</v>
      </c>
      <c r="C18" s="65" t="s">
        <v>144</v>
      </c>
      <c r="D18" s="71"/>
      <c r="E18" s="79"/>
      <c r="F18" s="79"/>
      <c r="G18" s="79">
        <f>D18*E18</f>
        <v>0</v>
      </c>
    </row>
    <row r="19" spans="1:8" x14ac:dyDescent="0.2">
      <c r="A19" s="295" t="s">
        <v>158</v>
      </c>
      <c r="B19" s="296"/>
      <c r="C19" s="296"/>
      <c r="D19" s="296"/>
      <c r="E19" s="296"/>
      <c r="F19" s="298"/>
      <c r="G19" s="81">
        <f>SUM(G17:G18)</f>
        <v>0</v>
      </c>
    </row>
    <row r="20" spans="1:8" x14ac:dyDescent="0.2">
      <c r="A20" s="318" t="s">
        <v>166</v>
      </c>
      <c r="B20" s="319"/>
      <c r="C20" s="319"/>
      <c r="D20" s="319"/>
      <c r="E20" s="319"/>
      <c r="F20" s="319"/>
      <c r="G20" s="320"/>
    </row>
    <row r="21" spans="1:8" x14ac:dyDescent="0.2">
      <c r="A21" s="62" t="s">
        <v>0</v>
      </c>
      <c r="B21" s="75" t="s">
        <v>109</v>
      </c>
      <c r="C21" s="62" t="s">
        <v>2</v>
      </c>
      <c r="D21" s="62" t="s">
        <v>146</v>
      </c>
      <c r="E21" s="62" t="s">
        <v>147</v>
      </c>
      <c r="F21" s="76" t="s">
        <v>148</v>
      </c>
      <c r="G21" s="62" t="s">
        <v>167</v>
      </c>
    </row>
    <row r="22" spans="1:8" x14ac:dyDescent="0.2">
      <c r="A22" s="69">
        <v>1</v>
      </c>
      <c r="B22" s="70" t="s">
        <v>149</v>
      </c>
      <c r="C22" s="69"/>
      <c r="D22" s="79"/>
      <c r="E22" s="79"/>
      <c r="F22" s="71"/>
      <c r="G22" s="79">
        <f>(D22+E22)*F22*C22</f>
        <v>0</v>
      </c>
    </row>
    <row r="23" spans="1:8" s="232" customFormat="1" x14ac:dyDescent="0.2">
      <c r="A23" s="69">
        <v>2</v>
      </c>
      <c r="B23" s="70" t="s">
        <v>150</v>
      </c>
      <c r="C23" s="69"/>
      <c r="D23" s="79"/>
      <c r="E23" s="79"/>
      <c r="F23" s="71"/>
      <c r="G23" s="79">
        <f>(D23+E23)*F23*C23</f>
        <v>0</v>
      </c>
      <c r="H23" s="231"/>
    </row>
    <row r="24" spans="1:8" x14ac:dyDescent="0.2">
      <c r="A24" s="295" t="s">
        <v>158</v>
      </c>
      <c r="B24" s="296"/>
      <c r="C24" s="296"/>
      <c r="D24" s="296"/>
      <c r="E24" s="296"/>
      <c r="F24" s="298"/>
      <c r="G24" s="81">
        <f>SUM(G22:G23)</f>
        <v>0</v>
      </c>
    </row>
    <row r="25" spans="1:8" x14ac:dyDescent="0.2">
      <c r="A25" s="312" t="s">
        <v>168</v>
      </c>
      <c r="B25" s="313"/>
      <c r="C25" s="313"/>
      <c r="D25" s="313"/>
      <c r="E25" s="313"/>
      <c r="F25" s="314"/>
      <c r="G25" s="78">
        <f>G10+G14+G19+G24</f>
        <v>0</v>
      </c>
    </row>
    <row r="26" spans="1:8" x14ac:dyDescent="0.2">
      <c r="A26" s="93"/>
    </row>
    <row r="27" spans="1:8" x14ac:dyDescent="0.2">
      <c r="A27" s="93"/>
    </row>
    <row r="28" spans="1:8" x14ac:dyDescent="0.2">
      <c r="A28" s="96" t="s">
        <v>106</v>
      </c>
    </row>
    <row r="29" spans="1:8" x14ac:dyDescent="0.2">
      <c r="A29" s="96" t="s">
        <v>105</v>
      </c>
    </row>
    <row r="30" spans="1:8" s="92" customFormat="1" x14ac:dyDescent="0.2">
      <c r="A30" s="97" t="s">
        <v>107</v>
      </c>
      <c r="B30" s="86"/>
      <c r="C30" s="86"/>
      <c r="D30" s="86"/>
      <c r="E30" s="86"/>
      <c r="F30" s="86"/>
      <c r="G30" s="86"/>
    </row>
    <row r="31" spans="1:8" x14ac:dyDescent="0.2">
      <c r="A31" s="95"/>
    </row>
  </sheetData>
  <mergeCells count="19">
    <mergeCell ref="A24:F24"/>
    <mergeCell ref="A25:F25"/>
    <mergeCell ref="B13:C13"/>
    <mergeCell ref="A14:F14"/>
    <mergeCell ref="A15:G15"/>
    <mergeCell ref="A19:F19"/>
    <mergeCell ref="A20:G20"/>
    <mergeCell ref="A1:G1"/>
    <mergeCell ref="A2:G2"/>
    <mergeCell ref="A3:G3"/>
    <mergeCell ref="B4:E4"/>
    <mergeCell ref="A5:G5"/>
    <mergeCell ref="A11:G11"/>
    <mergeCell ref="B12:C12"/>
    <mergeCell ref="B6:C6"/>
    <mergeCell ref="B7:C7"/>
    <mergeCell ref="B8:C8"/>
    <mergeCell ref="B9:C9"/>
    <mergeCell ref="A10:F10"/>
  </mergeCells>
  <printOptions horizontalCentered="1"/>
  <pageMargins left="0.70866141732283472" right="0.70866141732283472" top="1.5748031496062993" bottom="0.98425196850393704" header="0.98425196850393704" footer="0.51181102362204722"/>
  <pageSetup scale="71" orientation="portrait" r:id="rId1"/>
  <headerFooter alignWithMargins="0">
    <oddHeader xml:space="preserve">&amp;C&amp;"Arial,Negrita"&amp;12ANÁLISIS DE PRECIOS UNITARIOS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I39"/>
  <sheetViews>
    <sheetView showGridLines="0" view="pageBreakPreview" topLeftCell="A16" zoomScaleNormal="100" zoomScaleSheetLayoutView="100" workbookViewId="0">
      <selection activeCell="E7" sqref="E7:F9"/>
    </sheetView>
  </sheetViews>
  <sheetFormatPr baseColWidth="10" defaultColWidth="11.42578125" defaultRowHeight="12" x14ac:dyDescent="0.2"/>
  <cols>
    <col min="1" max="1" width="7.7109375" style="86" customWidth="1"/>
    <col min="2" max="2" width="42.140625" style="86" customWidth="1"/>
    <col min="3" max="3" width="14.42578125" style="86" customWidth="1"/>
    <col min="4" max="4" width="13.7109375" style="86" bestFit="1" customWidth="1"/>
    <col min="5" max="5" width="16" style="86" customWidth="1"/>
    <col min="6" max="6" width="15.42578125" style="86" customWidth="1"/>
    <col min="7" max="7" width="18.7109375" style="86" customWidth="1"/>
    <col min="8" max="8" width="11.42578125" style="86"/>
    <col min="9" max="9" width="11.5703125" style="86" bestFit="1" customWidth="1"/>
    <col min="10" max="16384" width="11.42578125" style="86"/>
  </cols>
  <sheetData>
    <row r="1" spans="1:9" ht="33.6" customHeight="1" x14ac:dyDescent="0.2">
      <c r="A1" s="299" t="s">
        <v>151</v>
      </c>
      <c r="B1" s="300"/>
      <c r="C1" s="300"/>
      <c r="D1" s="300"/>
      <c r="E1" s="300"/>
      <c r="F1" s="300"/>
      <c r="G1" s="301"/>
    </row>
    <row r="2" spans="1:9" x14ac:dyDescent="0.2">
      <c r="A2" s="291" t="s">
        <v>26</v>
      </c>
      <c r="B2" s="302"/>
      <c r="C2" s="302"/>
      <c r="D2" s="302"/>
      <c r="E2" s="302"/>
      <c r="F2" s="302"/>
      <c r="G2" s="292"/>
    </row>
    <row r="3" spans="1:9" x14ac:dyDescent="0.2">
      <c r="A3" s="321" t="s">
        <v>169</v>
      </c>
      <c r="B3" s="322"/>
      <c r="C3" s="322"/>
      <c r="D3" s="322"/>
      <c r="E3" s="322"/>
      <c r="F3" s="322"/>
      <c r="G3" s="323"/>
    </row>
    <row r="4" spans="1:9" ht="39" customHeight="1" x14ac:dyDescent="0.2">
      <c r="A4" s="60" t="s">
        <v>15</v>
      </c>
      <c r="B4" s="306" t="s">
        <v>170</v>
      </c>
      <c r="C4" s="307"/>
      <c r="D4" s="307"/>
      <c r="E4" s="308"/>
      <c r="F4" s="61" t="s">
        <v>1</v>
      </c>
      <c r="G4" s="60" t="s">
        <v>115</v>
      </c>
    </row>
    <row r="5" spans="1:9" x14ac:dyDescent="0.2">
      <c r="A5" s="309" t="s">
        <v>153</v>
      </c>
      <c r="B5" s="310"/>
      <c r="C5" s="310"/>
      <c r="D5" s="310"/>
      <c r="E5" s="310"/>
      <c r="F5" s="310"/>
      <c r="G5" s="311"/>
    </row>
    <row r="6" spans="1:9" x14ac:dyDescent="0.2">
      <c r="A6" s="62" t="s">
        <v>0</v>
      </c>
      <c r="B6" s="291" t="s">
        <v>109</v>
      </c>
      <c r="C6" s="292"/>
      <c r="D6" s="62" t="s">
        <v>154</v>
      </c>
      <c r="E6" s="62" t="s">
        <v>155</v>
      </c>
      <c r="F6" s="63" t="s">
        <v>156</v>
      </c>
      <c r="G6" s="62" t="s">
        <v>5</v>
      </c>
    </row>
    <row r="7" spans="1:9" x14ac:dyDescent="0.2">
      <c r="A7" s="64">
        <v>1</v>
      </c>
      <c r="B7" s="293" t="s">
        <v>171</v>
      </c>
      <c r="C7" s="294"/>
      <c r="D7" s="64" t="s">
        <v>174</v>
      </c>
      <c r="E7" s="79"/>
      <c r="F7" s="234"/>
      <c r="G7" s="80">
        <f>E7*F7</f>
        <v>0</v>
      </c>
    </row>
    <row r="8" spans="1:9" x14ac:dyDescent="0.2">
      <c r="A8" s="64">
        <v>2</v>
      </c>
      <c r="B8" s="293" t="s">
        <v>172</v>
      </c>
      <c r="C8" s="294"/>
      <c r="D8" s="64" t="s">
        <v>174</v>
      </c>
      <c r="E8" s="79"/>
      <c r="F8" s="234"/>
      <c r="G8" s="80">
        <f t="shared" ref="G8:G9" si="0">E8*F8</f>
        <v>0</v>
      </c>
      <c r="H8" s="230"/>
    </row>
    <row r="9" spans="1:9" x14ac:dyDescent="0.2">
      <c r="A9" s="64">
        <v>3</v>
      </c>
      <c r="B9" s="293" t="s">
        <v>173</v>
      </c>
      <c r="C9" s="294"/>
      <c r="D9" s="64" t="s">
        <v>174</v>
      </c>
      <c r="E9" s="79"/>
      <c r="F9" s="234"/>
      <c r="G9" s="80">
        <f t="shared" si="0"/>
        <v>0</v>
      </c>
    </row>
    <row r="10" spans="1:9" x14ac:dyDescent="0.2">
      <c r="A10" s="295" t="s">
        <v>158</v>
      </c>
      <c r="B10" s="296"/>
      <c r="C10" s="296"/>
      <c r="D10" s="296"/>
      <c r="E10" s="297"/>
      <c r="F10" s="298"/>
      <c r="G10" s="81">
        <f>SUM(G7:G9)</f>
        <v>0</v>
      </c>
    </row>
    <row r="11" spans="1:9" x14ac:dyDescent="0.2">
      <c r="A11" s="288" t="s">
        <v>159</v>
      </c>
      <c r="B11" s="289"/>
      <c r="C11" s="289"/>
      <c r="D11" s="289"/>
      <c r="E11" s="289"/>
      <c r="F11" s="289"/>
      <c r="G11" s="290"/>
    </row>
    <row r="12" spans="1:9" x14ac:dyDescent="0.2">
      <c r="A12" s="62" t="s">
        <v>0</v>
      </c>
      <c r="B12" s="291" t="s">
        <v>109</v>
      </c>
      <c r="C12" s="292"/>
      <c r="D12" s="62" t="s">
        <v>160</v>
      </c>
      <c r="E12" s="62" t="s">
        <v>161</v>
      </c>
      <c r="F12" s="66" t="s">
        <v>2</v>
      </c>
      <c r="G12" s="62" t="s">
        <v>5</v>
      </c>
      <c r="I12" s="230"/>
    </row>
    <row r="13" spans="1:9" x14ac:dyDescent="0.2">
      <c r="A13" s="64">
        <v>1</v>
      </c>
      <c r="B13" s="293" t="s">
        <v>175</v>
      </c>
      <c r="C13" s="294"/>
      <c r="D13" s="234" t="s">
        <v>115</v>
      </c>
      <c r="E13" s="83"/>
      <c r="F13" s="234"/>
      <c r="G13" s="80">
        <f>E13*F13</f>
        <v>0</v>
      </c>
    </row>
    <row r="14" spans="1:9" x14ac:dyDescent="0.2">
      <c r="A14" s="64">
        <v>2</v>
      </c>
      <c r="B14" s="293" t="s">
        <v>176</v>
      </c>
      <c r="C14" s="294"/>
      <c r="D14" s="234" t="s">
        <v>183</v>
      </c>
      <c r="E14" s="83"/>
      <c r="F14" s="234"/>
      <c r="G14" s="80">
        <f t="shared" ref="G14:G20" si="1">E14*F14</f>
        <v>0</v>
      </c>
    </row>
    <row r="15" spans="1:9" x14ac:dyDescent="0.2">
      <c r="A15" s="64">
        <v>3</v>
      </c>
      <c r="B15" s="293" t="s">
        <v>177</v>
      </c>
      <c r="C15" s="294"/>
      <c r="D15" s="234" t="s">
        <v>184</v>
      </c>
      <c r="E15" s="83"/>
      <c r="F15" s="234"/>
      <c r="G15" s="80">
        <f t="shared" si="1"/>
        <v>0</v>
      </c>
    </row>
    <row r="16" spans="1:9" x14ac:dyDescent="0.2">
      <c r="A16" s="64">
        <v>4</v>
      </c>
      <c r="B16" s="293" t="s">
        <v>178</v>
      </c>
      <c r="C16" s="294"/>
      <c r="D16" s="234" t="s">
        <v>183</v>
      </c>
      <c r="E16" s="83"/>
      <c r="F16" s="234"/>
      <c r="G16" s="80">
        <f t="shared" si="1"/>
        <v>0</v>
      </c>
    </row>
    <row r="17" spans="1:8" x14ac:dyDescent="0.2">
      <c r="A17" s="64">
        <v>5</v>
      </c>
      <c r="B17" s="293" t="s">
        <v>179</v>
      </c>
      <c r="C17" s="294"/>
      <c r="D17" s="234" t="s">
        <v>115</v>
      </c>
      <c r="E17" s="83"/>
      <c r="F17" s="234"/>
      <c r="G17" s="80">
        <f t="shared" si="1"/>
        <v>0</v>
      </c>
    </row>
    <row r="18" spans="1:8" x14ac:dyDescent="0.2">
      <c r="A18" s="64">
        <v>6</v>
      </c>
      <c r="B18" s="293" t="s">
        <v>180</v>
      </c>
      <c r="C18" s="294"/>
      <c r="D18" s="234" t="s">
        <v>115</v>
      </c>
      <c r="E18" s="83"/>
      <c r="F18" s="234"/>
      <c r="G18" s="80">
        <f t="shared" si="1"/>
        <v>0</v>
      </c>
    </row>
    <row r="19" spans="1:8" x14ac:dyDescent="0.2">
      <c r="A19" s="64">
        <v>7</v>
      </c>
      <c r="B19" s="293" t="s">
        <v>181</v>
      </c>
      <c r="C19" s="294"/>
      <c r="D19" s="234" t="s">
        <v>115</v>
      </c>
      <c r="E19" s="83"/>
      <c r="F19" s="234"/>
      <c r="G19" s="80">
        <f t="shared" si="1"/>
        <v>0</v>
      </c>
    </row>
    <row r="20" spans="1:8" x14ac:dyDescent="0.2">
      <c r="A20" s="64">
        <v>8</v>
      </c>
      <c r="B20" s="293" t="s">
        <v>182</v>
      </c>
      <c r="C20" s="294"/>
      <c r="D20" s="234" t="s">
        <v>115</v>
      </c>
      <c r="E20" s="83"/>
      <c r="F20" s="64"/>
      <c r="G20" s="80">
        <f t="shared" si="1"/>
        <v>0</v>
      </c>
    </row>
    <row r="21" spans="1:8" x14ac:dyDescent="0.2">
      <c r="A21" s="295" t="s">
        <v>158</v>
      </c>
      <c r="B21" s="296"/>
      <c r="C21" s="296"/>
      <c r="D21" s="296"/>
      <c r="E21" s="296"/>
      <c r="F21" s="298"/>
      <c r="G21" s="81">
        <f>SUM(G13:G20)</f>
        <v>0</v>
      </c>
    </row>
    <row r="22" spans="1:8" x14ac:dyDescent="0.2">
      <c r="A22" s="315" t="s">
        <v>162</v>
      </c>
      <c r="B22" s="316"/>
      <c r="C22" s="316"/>
      <c r="D22" s="316"/>
      <c r="E22" s="316"/>
      <c r="F22" s="316"/>
      <c r="G22" s="317"/>
    </row>
    <row r="23" spans="1:8" ht="48" x14ac:dyDescent="0.2">
      <c r="A23" s="67" t="s">
        <v>0</v>
      </c>
      <c r="B23" s="67" t="s">
        <v>163</v>
      </c>
      <c r="C23" s="67" t="s">
        <v>1</v>
      </c>
      <c r="D23" s="67" t="s">
        <v>2</v>
      </c>
      <c r="E23" s="67" t="s">
        <v>145</v>
      </c>
      <c r="F23" s="68" t="s">
        <v>164</v>
      </c>
      <c r="G23" s="67" t="s">
        <v>5</v>
      </c>
    </row>
    <row r="24" spans="1:8" x14ac:dyDescent="0.2">
      <c r="A24" s="69">
        <v>1</v>
      </c>
      <c r="B24" s="70" t="s">
        <v>142</v>
      </c>
      <c r="C24" s="65" t="s">
        <v>184</v>
      </c>
      <c r="D24" s="69"/>
      <c r="E24" s="83"/>
      <c r="F24" s="84"/>
      <c r="G24" s="80">
        <f>D24*E24+F24</f>
        <v>0</v>
      </c>
    </row>
    <row r="25" spans="1:8" ht="24" x14ac:dyDescent="0.2">
      <c r="A25" s="69">
        <v>2</v>
      </c>
      <c r="B25" s="74" t="s">
        <v>185</v>
      </c>
      <c r="C25" s="65" t="s">
        <v>184</v>
      </c>
      <c r="D25" s="69"/>
      <c r="E25" s="83"/>
      <c r="F25" s="84"/>
      <c r="G25" s="80">
        <f>D25*E25+F25</f>
        <v>0</v>
      </c>
    </row>
    <row r="26" spans="1:8" x14ac:dyDescent="0.2">
      <c r="A26" s="295" t="s">
        <v>158</v>
      </c>
      <c r="B26" s="296"/>
      <c r="C26" s="296"/>
      <c r="D26" s="296"/>
      <c r="E26" s="296"/>
      <c r="F26" s="298"/>
      <c r="G26" s="81">
        <f>SUM(G24:G25)</f>
        <v>0</v>
      </c>
    </row>
    <row r="27" spans="1:8" x14ac:dyDescent="0.2">
      <c r="A27" s="318" t="s">
        <v>166</v>
      </c>
      <c r="B27" s="319"/>
      <c r="C27" s="319"/>
      <c r="D27" s="319"/>
      <c r="E27" s="319"/>
      <c r="F27" s="319"/>
      <c r="G27" s="320"/>
    </row>
    <row r="28" spans="1:8" x14ac:dyDescent="0.2">
      <c r="A28" s="62" t="s">
        <v>0</v>
      </c>
      <c r="B28" s="75" t="s">
        <v>109</v>
      </c>
      <c r="C28" s="62" t="s">
        <v>2</v>
      </c>
      <c r="D28" s="62" t="s">
        <v>146</v>
      </c>
      <c r="E28" s="62" t="s">
        <v>147</v>
      </c>
      <c r="F28" s="76" t="s">
        <v>148</v>
      </c>
      <c r="G28" s="62" t="s">
        <v>167</v>
      </c>
    </row>
    <row r="29" spans="1:8" x14ac:dyDescent="0.2">
      <c r="A29" s="69">
        <v>1</v>
      </c>
      <c r="B29" s="70" t="s">
        <v>149</v>
      </c>
      <c r="C29" s="69"/>
      <c r="D29" s="83"/>
      <c r="E29" s="83"/>
      <c r="F29" s="71"/>
      <c r="G29" s="72">
        <f>(D29+E29)*F29</f>
        <v>0</v>
      </c>
    </row>
    <row r="30" spans="1:8" s="232" customFormat="1" x14ac:dyDescent="0.2">
      <c r="A30" s="69">
        <v>2</v>
      </c>
      <c r="B30" s="70" t="s">
        <v>186</v>
      </c>
      <c r="C30" s="69"/>
      <c r="D30" s="83"/>
      <c r="E30" s="83"/>
      <c r="F30" s="71"/>
      <c r="G30" s="72">
        <f t="shared" ref="G30:G31" si="2">(D30+E30)*F30</f>
        <v>0</v>
      </c>
      <c r="H30" s="231"/>
    </row>
    <row r="31" spans="1:8" s="232" customFormat="1" x14ac:dyDescent="0.2">
      <c r="A31" s="69">
        <v>3</v>
      </c>
      <c r="B31" s="70" t="s">
        <v>187</v>
      </c>
      <c r="C31" s="69"/>
      <c r="D31" s="83"/>
      <c r="E31" s="83"/>
      <c r="F31" s="71"/>
      <c r="G31" s="72">
        <f t="shared" si="2"/>
        <v>0</v>
      </c>
      <c r="H31" s="231"/>
    </row>
    <row r="32" spans="1:8" x14ac:dyDescent="0.2">
      <c r="A32" s="295" t="s">
        <v>158</v>
      </c>
      <c r="B32" s="296"/>
      <c r="C32" s="296"/>
      <c r="D32" s="296"/>
      <c r="E32" s="296"/>
      <c r="F32" s="298"/>
      <c r="G32" s="81">
        <f>SUM(G29:G31)</f>
        <v>0</v>
      </c>
    </row>
    <row r="33" spans="1:7" x14ac:dyDescent="0.2">
      <c r="A33" s="312" t="s">
        <v>168</v>
      </c>
      <c r="B33" s="313"/>
      <c r="C33" s="313"/>
      <c r="D33" s="313"/>
      <c r="E33" s="313"/>
      <c r="F33" s="314"/>
      <c r="G33" s="78">
        <f>G10+G21+G26+G32</f>
        <v>0</v>
      </c>
    </row>
    <row r="34" spans="1:7" x14ac:dyDescent="0.2">
      <c r="A34" s="93"/>
    </row>
    <row r="35" spans="1:7" x14ac:dyDescent="0.2">
      <c r="A35" s="93"/>
    </row>
    <row r="36" spans="1:7" x14ac:dyDescent="0.2">
      <c r="A36" s="96" t="s">
        <v>106</v>
      </c>
    </row>
    <row r="37" spans="1:7" x14ac:dyDescent="0.2">
      <c r="A37" s="96" t="s">
        <v>105</v>
      </c>
    </row>
    <row r="38" spans="1:7" s="92" customFormat="1" x14ac:dyDescent="0.2">
      <c r="A38" s="97" t="s">
        <v>107</v>
      </c>
      <c r="B38" s="86"/>
      <c r="C38" s="86"/>
      <c r="D38" s="86"/>
      <c r="E38" s="86"/>
      <c r="F38" s="86"/>
      <c r="G38" s="86"/>
    </row>
    <row r="39" spans="1:7" x14ac:dyDescent="0.2">
      <c r="A39" s="95"/>
    </row>
  </sheetData>
  <mergeCells count="26">
    <mergeCell ref="A32:F32"/>
    <mergeCell ref="A33:F33"/>
    <mergeCell ref="B14:C14"/>
    <mergeCell ref="B15:C15"/>
    <mergeCell ref="B16:C16"/>
    <mergeCell ref="B17:C17"/>
    <mergeCell ref="B18:C18"/>
    <mergeCell ref="B19:C19"/>
    <mergeCell ref="B20:C20"/>
    <mergeCell ref="B13:C13"/>
    <mergeCell ref="A21:F21"/>
    <mergeCell ref="A22:G22"/>
    <mergeCell ref="A26:F26"/>
    <mergeCell ref="A27:G27"/>
    <mergeCell ref="A1:G1"/>
    <mergeCell ref="A2:G2"/>
    <mergeCell ref="A3:G3"/>
    <mergeCell ref="B4:E4"/>
    <mergeCell ref="A5:G5"/>
    <mergeCell ref="A11:G11"/>
    <mergeCell ref="B12:C12"/>
    <mergeCell ref="B6:C6"/>
    <mergeCell ref="B7:C7"/>
    <mergeCell ref="B8:C8"/>
    <mergeCell ref="B9:C9"/>
    <mergeCell ref="A10:F10"/>
  </mergeCells>
  <printOptions horizontalCentered="1"/>
  <pageMargins left="0.70866141732283472" right="0.70866141732283472" top="1.5748031496062993" bottom="0.98425196850393704" header="0.98425196850393704" footer="0.51181102362204722"/>
  <pageSetup scale="71" orientation="portrait" r:id="rId1"/>
  <headerFooter alignWithMargins="0">
    <oddHeader xml:space="preserve">&amp;C&amp;"Arial,Negrita"&amp;12ANÁLISIS DE PRECIOS UNITARIOS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36"/>
  <sheetViews>
    <sheetView showGridLines="0" view="pageBreakPreview" topLeftCell="A13" zoomScale="98" zoomScaleNormal="120" zoomScaleSheetLayoutView="98" workbookViewId="0">
      <selection activeCell="E7" sqref="E7:F8"/>
    </sheetView>
  </sheetViews>
  <sheetFormatPr baseColWidth="10" defaultColWidth="11.42578125" defaultRowHeight="12" x14ac:dyDescent="0.2"/>
  <cols>
    <col min="1" max="1" width="6.140625" style="86" customWidth="1"/>
    <col min="2" max="2" width="43.28515625" style="86" customWidth="1"/>
    <col min="3" max="3" width="13" style="86" customWidth="1"/>
    <col min="4" max="4" width="14.42578125" style="86" customWidth="1"/>
    <col min="5" max="5" width="14.5703125" style="86" customWidth="1"/>
    <col min="6" max="6" width="13.140625" style="86" customWidth="1"/>
    <col min="7" max="7" width="14.85546875" style="86" customWidth="1"/>
    <col min="8" max="16384" width="11.42578125" style="86"/>
  </cols>
  <sheetData>
    <row r="1" spans="1:7" ht="23.1" customHeight="1" x14ac:dyDescent="0.2">
      <c r="A1" s="291" t="s">
        <v>151</v>
      </c>
      <c r="B1" s="329"/>
      <c r="C1" s="329"/>
      <c r="D1" s="329"/>
      <c r="E1" s="329"/>
      <c r="F1" s="329"/>
      <c r="G1" s="330"/>
    </row>
    <row r="2" spans="1:7" x14ac:dyDescent="0.2">
      <c r="A2" s="291" t="s">
        <v>26</v>
      </c>
      <c r="B2" s="302"/>
      <c r="C2" s="302"/>
      <c r="D2" s="302"/>
      <c r="E2" s="302"/>
      <c r="F2" s="302"/>
      <c r="G2" s="292"/>
    </row>
    <row r="3" spans="1:7" x14ac:dyDescent="0.2">
      <c r="A3" s="331" t="s">
        <v>169</v>
      </c>
      <c r="B3" s="332"/>
      <c r="C3" s="332"/>
      <c r="D3" s="332"/>
      <c r="E3" s="332"/>
      <c r="F3" s="332"/>
      <c r="G3" s="333"/>
    </row>
    <row r="4" spans="1:7" ht="51.95" customHeight="1" x14ac:dyDescent="0.2">
      <c r="A4" s="60" t="s">
        <v>16</v>
      </c>
      <c r="B4" s="334" t="s">
        <v>196</v>
      </c>
      <c r="C4" s="335"/>
      <c r="D4" s="335"/>
      <c r="E4" s="336"/>
      <c r="F4" s="60" t="s">
        <v>1</v>
      </c>
      <c r="G4" s="60" t="s">
        <v>115</v>
      </c>
    </row>
    <row r="5" spans="1:7" x14ac:dyDescent="0.2">
      <c r="A5" s="288" t="s">
        <v>153</v>
      </c>
      <c r="B5" s="289"/>
      <c r="C5" s="289"/>
      <c r="D5" s="289"/>
      <c r="E5" s="289"/>
      <c r="F5" s="289"/>
      <c r="G5" s="290"/>
    </row>
    <row r="6" spans="1:7" x14ac:dyDescent="0.2">
      <c r="A6" s="62" t="s">
        <v>0</v>
      </c>
      <c r="B6" s="291" t="s">
        <v>109</v>
      </c>
      <c r="C6" s="292"/>
      <c r="D6" s="62" t="s">
        <v>188</v>
      </c>
      <c r="E6" s="62" t="s">
        <v>155</v>
      </c>
      <c r="F6" s="62" t="s">
        <v>156</v>
      </c>
      <c r="G6" s="62" t="s">
        <v>5</v>
      </c>
    </row>
    <row r="7" spans="1:7" x14ac:dyDescent="0.2">
      <c r="A7" s="69">
        <v>1</v>
      </c>
      <c r="B7" s="324" t="s">
        <v>189</v>
      </c>
      <c r="C7" s="325"/>
      <c r="D7" s="65" t="s">
        <v>190</v>
      </c>
      <c r="E7" s="79"/>
      <c r="F7" s="85"/>
      <c r="G7" s="79">
        <f>E7*F7</f>
        <v>0</v>
      </c>
    </row>
    <row r="8" spans="1:7" x14ac:dyDescent="0.2">
      <c r="A8" s="87"/>
      <c r="B8" s="326"/>
      <c r="C8" s="327"/>
      <c r="D8" s="87"/>
      <c r="E8" s="87"/>
      <c r="F8" s="87"/>
      <c r="G8" s="79">
        <f>E8*F8</f>
        <v>0</v>
      </c>
    </row>
    <row r="9" spans="1:7" x14ac:dyDescent="0.2">
      <c r="A9" s="295" t="s">
        <v>158</v>
      </c>
      <c r="B9" s="296"/>
      <c r="C9" s="296"/>
      <c r="D9" s="296"/>
      <c r="E9" s="296"/>
      <c r="F9" s="298"/>
      <c r="G9" s="98">
        <f>SUM(G7:G8)</f>
        <v>0</v>
      </c>
    </row>
    <row r="10" spans="1:7" x14ac:dyDescent="0.2">
      <c r="A10" s="318" t="s">
        <v>159</v>
      </c>
      <c r="B10" s="319"/>
      <c r="C10" s="319"/>
      <c r="D10" s="319"/>
      <c r="E10" s="328"/>
      <c r="F10" s="319"/>
      <c r="G10" s="320"/>
    </row>
    <row r="11" spans="1:7" x14ac:dyDescent="0.2">
      <c r="A11" s="62" t="s">
        <v>0</v>
      </c>
      <c r="B11" s="291" t="s">
        <v>109</v>
      </c>
      <c r="C11" s="292"/>
      <c r="D11" s="62" t="s">
        <v>160</v>
      </c>
      <c r="E11" s="62" t="s">
        <v>161</v>
      </c>
      <c r="F11" s="62" t="s">
        <v>2</v>
      </c>
      <c r="G11" s="62" t="s">
        <v>5</v>
      </c>
    </row>
    <row r="12" spans="1:7" x14ac:dyDescent="0.2">
      <c r="A12" s="69">
        <v>1</v>
      </c>
      <c r="B12" s="324" t="s">
        <v>191</v>
      </c>
      <c r="C12" s="325"/>
      <c r="D12" s="65" t="s">
        <v>115</v>
      </c>
      <c r="E12" s="79"/>
      <c r="F12" s="69"/>
      <c r="G12" s="79">
        <f>E12*F12</f>
        <v>0</v>
      </c>
    </row>
    <row r="13" spans="1:7" x14ac:dyDescent="0.2">
      <c r="A13" s="69">
        <v>2</v>
      </c>
      <c r="B13" s="324" t="s">
        <v>192</v>
      </c>
      <c r="C13" s="325"/>
      <c r="D13" s="65" t="s">
        <v>115</v>
      </c>
      <c r="E13" s="79"/>
      <c r="F13" s="69"/>
      <c r="G13" s="79">
        <f t="shared" ref="G13:G15" si="0">E13*F13</f>
        <v>0</v>
      </c>
    </row>
    <row r="14" spans="1:7" x14ac:dyDescent="0.2">
      <c r="A14" s="69">
        <v>3</v>
      </c>
      <c r="B14" s="324" t="s">
        <v>193</v>
      </c>
      <c r="C14" s="325"/>
      <c r="D14" s="65" t="s">
        <v>115</v>
      </c>
      <c r="E14" s="79"/>
      <c r="F14" s="69"/>
      <c r="G14" s="79">
        <f t="shared" si="0"/>
        <v>0</v>
      </c>
    </row>
    <row r="15" spans="1:7" x14ac:dyDescent="0.2">
      <c r="A15" s="69">
        <v>4</v>
      </c>
      <c r="B15" s="324" t="s">
        <v>194</v>
      </c>
      <c r="C15" s="325"/>
      <c r="D15" s="65" t="s">
        <v>115</v>
      </c>
      <c r="E15" s="79"/>
      <c r="F15" s="69"/>
      <c r="G15" s="79">
        <f t="shared" si="0"/>
        <v>0</v>
      </c>
    </row>
    <row r="16" spans="1:7" x14ac:dyDescent="0.2">
      <c r="A16" s="295" t="s">
        <v>158</v>
      </c>
      <c r="B16" s="296"/>
      <c r="C16" s="296"/>
      <c r="D16" s="296"/>
      <c r="E16" s="296"/>
      <c r="F16" s="298"/>
      <c r="G16" s="99">
        <f>SUM(G12:G15)</f>
        <v>0</v>
      </c>
    </row>
    <row r="17" spans="1:7" x14ac:dyDescent="0.2">
      <c r="A17" s="318" t="s">
        <v>162</v>
      </c>
      <c r="B17" s="319"/>
      <c r="C17" s="319"/>
      <c r="D17" s="319"/>
      <c r="E17" s="319"/>
      <c r="F17" s="319"/>
      <c r="G17" s="320"/>
    </row>
    <row r="18" spans="1:7" ht="48" x14ac:dyDescent="0.2">
      <c r="A18" s="67" t="s">
        <v>0</v>
      </c>
      <c r="B18" s="88" t="s">
        <v>109</v>
      </c>
      <c r="C18" s="67" t="s">
        <v>1</v>
      </c>
      <c r="D18" s="67" t="s">
        <v>2</v>
      </c>
      <c r="E18" s="67" t="s">
        <v>195</v>
      </c>
      <c r="F18" s="89" t="s">
        <v>197</v>
      </c>
      <c r="G18" s="67" t="s">
        <v>5</v>
      </c>
    </row>
    <row r="19" spans="1:7" x14ac:dyDescent="0.2">
      <c r="A19" s="69">
        <v>1</v>
      </c>
      <c r="B19" s="70" t="s">
        <v>142</v>
      </c>
      <c r="C19" s="65" t="s">
        <v>184</v>
      </c>
      <c r="D19" s="69"/>
      <c r="E19" s="79"/>
      <c r="F19" s="79"/>
      <c r="G19" s="79">
        <f>D19*E19+F19</f>
        <v>0</v>
      </c>
    </row>
    <row r="20" spans="1:7" ht="24" x14ac:dyDescent="0.2">
      <c r="A20" s="69">
        <v>2</v>
      </c>
      <c r="B20" s="70" t="s">
        <v>143</v>
      </c>
      <c r="C20" s="65" t="s">
        <v>184</v>
      </c>
      <c r="D20" s="69"/>
      <c r="E20" s="79"/>
      <c r="F20" s="79"/>
      <c r="G20" s="79">
        <f t="shared" ref="G20:G22" si="1">D20*E20+F20</f>
        <v>0</v>
      </c>
    </row>
    <row r="21" spans="1:7" x14ac:dyDescent="0.2">
      <c r="A21" s="87"/>
      <c r="B21" s="87"/>
      <c r="C21" s="65"/>
      <c r="D21" s="69"/>
      <c r="E21" s="79"/>
      <c r="F21" s="79"/>
      <c r="G21" s="79">
        <f t="shared" si="1"/>
        <v>0</v>
      </c>
    </row>
    <row r="22" spans="1:7" x14ac:dyDescent="0.2">
      <c r="A22" s="87"/>
      <c r="B22" s="87"/>
      <c r="C22" s="65"/>
      <c r="D22" s="69"/>
      <c r="E22" s="79"/>
      <c r="F22" s="79"/>
      <c r="G22" s="79">
        <f t="shared" si="1"/>
        <v>0</v>
      </c>
    </row>
    <row r="23" spans="1:7" x14ac:dyDescent="0.2">
      <c r="A23" s="337" t="s">
        <v>158</v>
      </c>
      <c r="B23" s="338"/>
      <c r="C23" s="338"/>
      <c r="D23" s="338"/>
      <c r="E23" s="338"/>
      <c r="F23" s="339"/>
      <c r="G23" s="99">
        <f>SUM(G19:G22)</f>
        <v>0</v>
      </c>
    </row>
    <row r="24" spans="1:7" x14ac:dyDescent="0.2">
      <c r="A24" s="340" t="s">
        <v>166</v>
      </c>
      <c r="B24" s="341"/>
      <c r="C24" s="341"/>
      <c r="D24" s="341"/>
      <c r="E24" s="341"/>
      <c r="F24" s="341"/>
      <c r="G24" s="342"/>
    </row>
    <row r="25" spans="1:7" x14ac:dyDescent="0.2">
      <c r="A25" s="62" t="s">
        <v>0</v>
      </c>
      <c r="B25" s="91" t="s">
        <v>109</v>
      </c>
      <c r="C25" s="62" t="s">
        <v>2</v>
      </c>
      <c r="D25" s="62" t="s">
        <v>146</v>
      </c>
      <c r="E25" s="62" t="s">
        <v>147</v>
      </c>
      <c r="F25" s="62" t="s">
        <v>148</v>
      </c>
      <c r="G25" s="62" t="s">
        <v>167</v>
      </c>
    </row>
    <row r="26" spans="1:7" x14ac:dyDescent="0.2">
      <c r="A26" s="69">
        <v>1</v>
      </c>
      <c r="B26" s="70" t="s">
        <v>149</v>
      </c>
      <c r="C26" s="69">
        <v>1</v>
      </c>
      <c r="D26" s="79"/>
      <c r="E26" s="79"/>
      <c r="F26" s="71"/>
      <c r="G26" s="79">
        <f>C26*(D26+E26)*F26</f>
        <v>0</v>
      </c>
    </row>
    <row r="27" spans="1:7" x14ac:dyDescent="0.2">
      <c r="A27" s="69">
        <v>2</v>
      </c>
      <c r="B27" s="70" t="s">
        <v>150</v>
      </c>
      <c r="C27" s="69">
        <v>2</v>
      </c>
      <c r="D27" s="79"/>
      <c r="E27" s="79"/>
      <c r="F27" s="71"/>
      <c r="G27" s="79">
        <f>C27*((D27+E27)*F27)</f>
        <v>0</v>
      </c>
    </row>
    <row r="28" spans="1:7" x14ac:dyDescent="0.2">
      <c r="A28" s="87"/>
      <c r="B28" s="87"/>
      <c r="C28" s="87"/>
      <c r="D28" s="87"/>
      <c r="E28" s="87"/>
      <c r="F28" s="87"/>
      <c r="G28" s="79">
        <f t="shared" ref="G28" si="2">C28*(D28+E28)*F28</f>
        <v>0</v>
      </c>
    </row>
    <row r="29" spans="1:7" x14ac:dyDescent="0.2">
      <c r="A29" s="295" t="s">
        <v>158</v>
      </c>
      <c r="B29" s="296"/>
      <c r="C29" s="296"/>
      <c r="D29" s="296"/>
      <c r="E29" s="296"/>
      <c r="F29" s="298"/>
      <c r="G29" s="99">
        <f>SUM(G26:G28)</f>
        <v>0</v>
      </c>
    </row>
    <row r="30" spans="1:7" s="92" customFormat="1" x14ac:dyDescent="0.2">
      <c r="A30" s="312" t="s">
        <v>168</v>
      </c>
      <c r="B30" s="313"/>
      <c r="C30" s="313"/>
      <c r="D30" s="313"/>
      <c r="E30" s="313"/>
      <c r="F30" s="314"/>
      <c r="G30" s="78">
        <f>G9+G16+G23+G29</f>
        <v>0</v>
      </c>
    </row>
    <row r="31" spans="1:7" x14ac:dyDescent="0.2">
      <c r="A31" s="93"/>
      <c r="C31" s="92"/>
      <c r="D31" s="94"/>
      <c r="E31" s="94"/>
    </row>
    <row r="32" spans="1:7" x14ac:dyDescent="0.2">
      <c r="A32" s="95"/>
    </row>
    <row r="33" spans="1:1" x14ac:dyDescent="0.2">
      <c r="A33" s="96" t="s">
        <v>106</v>
      </c>
    </row>
    <row r="34" spans="1:1" x14ac:dyDescent="0.2">
      <c r="A34" s="96" t="s">
        <v>105</v>
      </c>
    </row>
    <row r="35" spans="1:1" x14ac:dyDescent="0.2">
      <c r="A35" s="97" t="s">
        <v>107</v>
      </c>
    </row>
    <row r="36" spans="1:1" x14ac:dyDescent="0.2">
      <c r="A36" s="96"/>
    </row>
  </sheetData>
  <mergeCells count="21">
    <mergeCell ref="A23:F23"/>
    <mergeCell ref="A24:G24"/>
    <mergeCell ref="A29:F29"/>
    <mergeCell ref="A30:F30"/>
    <mergeCell ref="B13:C13"/>
    <mergeCell ref="B14:C14"/>
    <mergeCell ref="B15:C15"/>
    <mergeCell ref="A16:F16"/>
    <mergeCell ref="A17:G17"/>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7" orientation="portrait" r:id="rId1"/>
  <headerFooter alignWithMargins="0">
    <oddHeader xml:space="preserve">&amp;C&amp;"Arial,Negrita"&amp;12ANÁLISIS DE PRECIOS UNITARIOS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31"/>
  <sheetViews>
    <sheetView showGridLines="0" view="pageBreakPreview" topLeftCell="A13" zoomScaleNormal="120" zoomScaleSheetLayoutView="100" workbookViewId="0">
      <selection activeCell="E7" sqref="E7:F8"/>
    </sheetView>
  </sheetViews>
  <sheetFormatPr baseColWidth="10" defaultColWidth="11.42578125" defaultRowHeight="11.45" customHeight="1" x14ac:dyDescent="0.2"/>
  <cols>
    <col min="1" max="1" width="10.7109375" style="86" customWidth="1"/>
    <col min="2" max="3" width="25.140625" style="86" customWidth="1"/>
    <col min="4" max="7" width="16.140625" style="86" customWidth="1"/>
    <col min="8" max="16384" width="11.42578125" style="86"/>
  </cols>
  <sheetData>
    <row r="1" spans="1:7" ht="24.95" customHeight="1" x14ac:dyDescent="0.2">
      <c r="A1" s="347" t="s">
        <v>151</v>
      </c>
      <c r="B1" s="348"/>
      <c r="C1" s="348"/>
      <c r="D1" s="348"/>
      <c r="E1" s="348"/>
      <c r="F1" s="348"/>
      <c r="G1" s="349"/>
    </row>
    <row r="2" spans="1:7" ht="11.45" customHeight="1" x14ac:dyDescent="0.2">
      <c r="A2" s="291" t="s">
        <v>26</v>
      </c>
      <c r="B2" s="302"/>
      <c r="C2" s="302"/>
      <c r="D2" s="302"/>
      <c r="E2" s="302"/>
      <c r="F2" s="302"/>
      <c r="G2" s="292"/>
    </row>
    <row r="3" spans="1:7" ht="11.45" customHeight="1" x14ac:dyDescent="0.2">
      <c r="A3" s="350" t="s">
        <v>169</v>
      </c>
      <c r="B3" s="351"/>
      <c r="C3" s="351"/>
      <c r="D3" s="351"/>
      <c r="E3" s="351"/>
      <c r="F3" s="351"/>
      <c r="G3" s="352"/>
    </row>
    <row r="4" spans="1:7" ht="26.1" customHeight="1" x14ac:dyDescent="0.2">
      <c r="A4" s="60" t="s">
        <v>17</v>
      </c>
      <c r="B4" s="334" t="s">
        <v>297</v>
      </c>
      <c r="C4" s="335"/>
      <c r="D4" s="335"/>
      <c r="E4" s="336"/>
      <c r="F4" s="60" t="s">
        <v>1</v>
      </c>
      <c r="G4" s="60" t="s">
        <v>115</v>
      </c>
    </row>
    <row r="5" spans="1:7" ht="11.45" customHeight="1" x14ac:dyDescent="0.2">
      <c r="A5" s="353" t="s">
        <v>153</v>
      </c>
      <c r="B5" s="354"/>
      <c r="C5" s="354"/>
      <c r="D5" s="354"/>
      <c r="E5" s="354"/>
      <c r="F5" s="354"/>
      <c r="G5" s="355"/>
    </row>
    <row r="6" spans="1:7" ht="11.45" customHeight="1" x14ac:dyDescent="0.2">
      <c r="A6" s="62" t="s">
        <v>0</v>
      </c>
      <c r="B6" s="291" t="s">
        <v>109</v>
      </c>
      <c r="C6" s="292"/>
      <c r="D6" s="62" t="s">
        <v>188</v>
      </c>
      <c r="E6" s="62" t="s">
        <v>155</v>
      </c>
      <c r="F6" s="62" t="s">
        <v>156</v>
      </c>
      <c r="G6" s="150" t="s">
        <v>5</v>
      </c>
    </row>
    <row r="7" spans="1:7" ht="11.45" customHeight="1" x14ac:dyDescent="0.2">
      <c r="A7" s="69">
        <v>1</v>
      </c>
      <c r="B7" s="324" t="s">
        <v>173</v>
      </c>
      <c r="C7" s="325"/>
      <c r="D7" s="65" t="s">
        <v>190</v>
      </c>
      <c r="E7" s="79"/>
      <c r="F7" s="85"/>
      <c r="G7" s="79">
        <f>E7*F7</f>
        <v>0</v>
      </c>
    </row>
    <row r="8" spans="1:7" ht="11.45" customHeight="1" x14ac:dyDescent="0.2">
      <c r="A8" s="87"/>
      <c r="B8" s="326"/>
      <c r="C8" s="327"/>
      <c r="D8" s="87"/>
      <c r="E8" s="79"/>
      <c r="F8" s="87"/>
      <c r="G8" s="79" t="s">
        <v>295</v>
      </c>
    </row>
    <row r="9" spans="1:7" ht="11.45" customHeight="1" x14ac:dyDescent="0.2">
      <c r="A9" s="295" t="s">
        <v>158</v>
      </c>
      <c r="B9" s="296"/>
      <c r="C9" s="296"/>
      <c r="D9" s="296"/>
      <c r="E9" s="296"/>
      <c r="F9" s="298"/>
      <c r="G9" s="99">
        <f>SUM(G7:G8)</f>
        <v>0</v>
      </c>
    </row>
    <row r="10" spans="1:7" ht="11.45" customHeight="1" x14ac:dyDescent="0.2">
      <c r="A10" s="343" t="s">
        <v>159</v>
      </c>
      <c r="B10" s="344"/>
      <c r="C10" s="344"/>
      <c r="D10" s="344"/>
      <c r="E10" s="345"/>
      <c r="F10" s="344"/>
      <c r="G10" s="346"/>
    </row>
    <row r="11" spans="1:7" ht="11.45" customHeight="1" x14ac:dyDescent="0.2">
      <c r="A11" s="62" t="s">
        <v>0</v>
      </c>
      <c r="B11" s="291" t="s">
        <v>109</v>
      </c>
      <c r="C11" s="292"/>
      <c r="D11" s="62" t="s">
        <v>160</v>
      </c>
      <c r="E11" s="62" t="s">
        <v>161</v>
      </c>
      <c r="F11" s="62" t="s">
        <v>2</v>
      </c>
      <c r="G11" s="150" t="s">
        <v>5</v>
      </c>
    </row>
    <row r="12" spans="1:7" ht="11.45" customHeight="1" x14ac:dyDescent="0.2">
      <c r="A12" s="87"/>
      <c r="B12" s="326"/>
      <c r="C12" s="327"/>
      <c r="D12" s="87"/>
      <c r="E12" s="79"/>
      <c r="F12" s="87"/>
      <c r="G12" s="235">
        <f>E12*F12</f>
        <v>0</v>
      </c>
    </row>
    <row r="13" spans="1:7" ht="11.45" customHeight="1" x14ac:dyDescent="0.2">
      <c r="A13" s="87"/>
      <c r="B13" s="326"/>
      <c r="C13" s="327"/>
      <c r="D13" s="87"/>
      <c r="E13" s="79"/>
      <c r="F13" s="87"/>
      <c r="G13" s="235">
        <f>E13*F13</f>
        <v>0</v>
      </c>
    </row>
    <row r="14" spans="1:7" ht="11.45" customHeight="1" x14ac:dyDescent="0.2">
      <c r="A14" s="295" t="s">
        <v>158</v>
      </c>
      <c r="B14" s="296"/>
      <c r="C14" s="296"/>
      <c r="D14" s="296"/>
      <c r="E14" s="296"/>
      <c r="F14" s="298"/>
      <c r="G14" s="99">
        <f>SUM(G12:G13)</f>
        <v>0</v>
      </c>
    </row>
    <row r="15" spans="1:7" ht="11.45" customHeight="1" x14ac:dyDescent="0.2">
      <c r="A15" s="356" t="s">
        <v>162</v>
      </c>
      <c r="B15" s="357"/>
      <c r="C15" s="357"/>
      <c r="D15" s="357"/>
      <c r="E15" s="357"/>
      <c r="F15" s="357"/>
      <c r="G15" s="358"/>
    </row>
    <row r="16" spans="1:7" ht="11.45" customHeight="1" x14ac:dyDescent="0.2">
      <c r="A16" s="67" t="s">
        <v>0</v>
      </c>
      <c r="B16" s="88" t="s">
        <v>109</v>
      </c>
      <c r="C16" s="67" t="s">
        <v>1</v>
      </c>
      <c r="D16" s="67" t="s">
        <v>2</v>
      </c>
      <c r="E16" s="67" t="s">
        <v>195</v>
      </c>
      <c r="F16" s="103" t="s">
        <v>210</v>
      </c>
      <c r="G16" s="151" t="s">
        <v>5</v>
      </c>
    </row>
    <row r="17" spans="1:7" ht="11.45" customHeight="1" x14ac:dyDescent="0.2">
      <c r="A17" s="69">
        <v>1</v>
      </c>
      <c r="B17" s="70" t="s">
        <v>142</v>
      </c>
      <c r="C17" s="65" t="s">
        <v>184</v>
      </c>
      <c r="D17" s="87"/>
      <c r="E17" s="79"/>
      <c r="F17" s="65"/>
      <c r="G17" s="235">
        <f>D17*E17</f>
        <v>0</v>
      </c>
    </row>
    <row r="18" spans="1:7" ht="11.45" customHeight="1" x14ac:dyDescent="0.2">
      <c r="A18" s="69">
        <v>2</v>
      </c>
      <c r="B18" s="70" t="s">
        <v>143</v>
      </c>
      <c r="C18" s="65" t="s">
        <v>184</v>
      </c>
      <c r="D18" s="229"/>
      <c r="E18" s="79"/>
      <c r="F18" s="65"/>
      <c r="G18" s="235">
        <f>D18*E18</f>
        <v>0</v>
      </c>
    </row>
    <row r="19" spans="1:7" ht="11.45" customHeight="1" x14ac:dyDescent="0.2">
      <c r="A19" s="295" t="s">
        <v>158</v>
      </c>
      <c r="B19" s="296"/>
      <c r="C19" s="296"/>
      <c r="D19" s="296"/>
      <c r="E19" s="296"/>
      <c r="F19" s="298"/>
      <c r="G19" s="99">
        <f>SUM(G17:G18)</f>
        <v>0</v>
      </c>
    </row>
    <row r="20" spans="1:7" ht="11.45" customHeight="1" x14ac:dyDescent="0.2">
      <c r="A20" s="309" t="s">
        <v>166</v>
      </c>
      <c r="B20" s="310"/>
      <c r="C20" s="310"/>
      <c r="D20" s="310"/>
      <c r="E20" s="310"/>
      <c r="F20" s="310"/>
      <c r="G20" s="311"/>
    </row>
    <row r="21" spans="1:7" ht="11.45" customHeight="1" x14ac:dyDescent="0.2">
      <c r="A21" s="62" t="s">
        <v>0</v>
      </c>
      <c r="B21" s="91" t="s">
        <v>109</v>
      </c>
      <c r="C21" s="62" t="s">
        <v>2</v>
      </c>
      <c r="D21" s="62" t="s">
        <v>146</v>
      </c>
      <c r="E21" s="62" t="s">
        <v>147</v>
      </c>
      <c r="F21" s="62" t="s">
        <v>148</v>
      </c>
      <c r="G21" s="152" t="s">
        <v>167</v>
      </c>
    </row>
    <row r="22" spans="1:7" ht="11.45" customHeight="1" x14ac:dyDescent="0.2">
      <c r="A22" s="69">
        <v>1</v>
      </c>
      <c r="B22" s="70" t="s">
        <v>298</v>
      </c>
      <c r="C22" s="69"/>
      <c r="D22" s="79"/>
      <c r="E22" s="79"/>
      <c r="F22" s="71"/>
      <c r="G22" s="79">
        <f>(D22+E22)*F22*C22</f>
        <v>0</v>
      </c>
    </row>
    <row r="23" spans="1:7" ht="11.45" customHeight="1" x14ac:dyDescent="0.2">
      <c r="A23" s="69">
        <v>2</v>
      </c>
      <c r="B23" s="70" t="s">
        <v>187</v>
      </c>
      <c r="C23" s="69"/>
      <c r="D23" s="79"/>
      <c r="E23" s="79"/>
      <c r="F23" s="71"/>
      <c r="G23" s="79">
        <f t="shared" ref="G23:G24" si="0">(D23+E23)*F23*C23</f>
        <v>0</v>
      </c>
    </row>
    <row r="24" spans="1:7" ht="11.45" customHeight="1" x14ac:dyDescent="0.2">
      <c r="A24" s="87"/>
      <c r="B24" s="87"/>
      <c r="C24" s="87"/>
      <c r="D24" s="87"/>
      <c r="E24" s="87"/>
      <c r="F24" s="87"/>
      <c r="G24" s="79">
        <f t="shared" si="0"/>
        <v>0</v>
      </c>
    </row>
    <row r="25" spans="1:7" ht="11.45" customHeight="1" x14ac:dyDescent="0.2">
      <c r="A25" s="295" t="s">
        <v>158</v>
      </c>
      <c r="B25" s="296"/>
      <c r="C25" s="296"/>
      <c r="D25" s="296"/>
      <c r="E25" s="296"/>
      <c r="F25" s="298"/>
      <c r="G25" s="99">
        <f>SUM(G22:G24)</f>
        <v>0</v>
      </c>
    </row>
    <row r="26" spans="1:7" ht="11.45" customHeight="1" x14ac:dyDescent="0.2">
      <c r="A26" s="312" t="s">
        <v>168</v>
      </c>
      <c r="B26" s="313"/>
      <c r="C26" s="313"/>
      <c r="D26" s="313"/>
      <c r="E26" s="313"/>
      <c r="F26" s="314"/>
      <c r="G26" s="78">
        <f>G9+G14+G19+G25</f>
        <v>0</v>
      </c>
    </row>
    <row r="27" spans="1:7" ht="11.45" customHeight="1" x14ac:dyDescent="0.2">
      <c r="A27" s="95"/>
    </row>
    <row r="28" spans="1:7" ht="11.45" customHeight="1" x14ac:dyDescent="0.2">
      <c r="A28" s="96" t="s">
        <v>106</v>
      </c>
    </row>
    <row r="29" spans="1:7" ht="11.45" customHeight="1" x14ac:dyDescent="0.2">
      <c r="A29" s="96" t="s">
        <v>105</v>
      </c>
    </row>
    <row r="30" spans="1:7" s="92" customFormat="1" ht="11.45" customHeight="1" x14ac:dyDescent="0.2">
      <c r="A30" s="97" t="s">
        <v>107</v>
      </c>
      <c r="B30" s="86"/>
      <c r="C30" s="86"/>
      <c r="D30" s="86"/>
      <c r="E30" s="86"/>
      <c r="F30" s="86"/>
      <c r="G30" s="86"/>
    </row>
    <row r="31" spans="1:7" ht="11.45" customHeight="1" x14ac:dyDescent="0.2">
      <c r="A31" s="96"/>
    </row>
  </sheetData>
  <mergeCells count="19">
    <mergeCell ref="A25:F25"/>
    <mergeCell ref="A26:F26"/>
    <mergeCell ref="B13:C13"/>
    <mergeCell ref="A14:F14"/>
    <mergeCell ref="A15:G15"/>
    <mergeCell ref="A19:F19"/>
    <mergeCell ref="A20:G20"/>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3" orientation="portrait" r:id="rId1"/>
  <headerFooter alignWithMargins="0">
    <oddHeader xml:space="preserve">&amp;C&amp;"Arial,Negrita"&amp;12ANÁLISIS DE PRECIOS UNITARIOS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42"/>
  <sheetViews>
    <sheetView showGridLines="0" view="pageBreakPreview" topLeftCell="A22" zoomScaleNormal="90" zoomScaleSheetLayoutView="100" workbookViewId="0">
      <selection activeCell="F7" sqref="E7:F8"/>
    </sheetView>
  </sheetViews>
  <sheetFormatPr baseColWidth="10" defaultColWidth="11.42578125" defaultRowHeight="12" x14ac:dyDescent="0.2"/>
  <cols>
    <col min="1" max="1" width="5" style="100" customWidth="1"/>
    <col min="2" max="2" width="29.85546875" style="100" customWidth="1"/>
    <col min="3" max="3" width="21" style="100" customWidth="1"/>
    <col min="4" max="5" width="15.42578125" style="100" customWidth="1"/>
    <col min="6" max="6" width="13.140625" style="100" customWidth="1"/>
    <col min="7" max="7" width="12" style="100" customWidth="1"/>
    <col min="8" max="16384" width="11.42578125" style="100"/>
  </cols>
  <sheetData>
    <row r="1" spans="1:7" ht="25.5" customHeight="1" x14ac:dyDescent="0.2">
      <c r="A1" s="291" t="s">
        <v>151</v>
      </c>
      <c r="B1" s="329"/>
      <c r="C1" s="329"/>
      <c r="D1" s="329"/>
      <c r="E1" s="329"/>
      <c r="F1" s="329"/>
      <c r="G1" s="330"/>
    </row>
    <row r="2" spans="1:7" x14ac:dyDescent="0.2">
      <c r="A2" s="291" t="s">
        <v>26</v>
      </c>
      <c r="B2" s="302"/>
      <c r="C2" s="302"/>
      <c r="D2" s="302"/>
      <c r="E2" s="302"/>
      <c r="F2" s="302"/>
      <c r="G2" s="292"/>
    </row>
    <row r="3" spans="1:7" ht="24.6" customHeight="1" x14ac:dyDescent="0.2">
      <c r="A3" s="363" t="s">
        <v>198</v>
      </c>
      <c r="B3" s="364"/>
      <c r="C3" s="364"/>
      <c r="D3" s="364"/>
      <c r="E3" s="364"/>
      <c r="F3" s="364"/>
      <c r="G3" s="365"/>
    </row>
    <row r="4" spans="1:7" ht="48" customHeight="1" x14ac:dyDescent="0.2">
      <c r="A4" s="101" t="s">
        <v>120</v>
      </c>
      <c r="B4" s="306" t="s">
        <v>199</v>
      </c>
      <c r="C4" s="307"/>
      <c r="D4" s="307"/>
      <c r="E4" s="308"/>
      <c r="F4" s="102" t="s">
        <v>1</v>
      </c>
      <c r="G4" s="101" t="s">
        <v>115</v>
      </c>
    </row>
    <row r="5" spans="1:7" x14ac:dyDescent="0.2">
      <c r="A5" s="366" t="s">
        <v>153</v>
      </c>
      <c r="B5" s="367"/>
      <c r="C5" s="367"/>
      <c r="D5" s="367"/>
      <c r="E5" s="367"/>
      <c r="F5" s="367"/>
      <c r="G5" s="368"/>
    </row>
    <row r="6" spans="1:7" x14ac:dyDescent="0.2">
      <c r="A6" s="62" t="s">
        <v>0</v>
      </c>
      <c r="B6" s="291" t="s">
        <v>109</v>
      </c>
      <c r="C6" s="292"/>
      <c r="D6" s="62" t="s">
        <v>188</v>
      </c>
      <c r="E6" s="62" t="s">
        <v>155</v>
      </c>
      <c r="F6" s="66" t="s">
        <v>156</v>
      </c>
      <c r="G6" s="62" t="s">
        <v>5</v>
      </c>
    </row>
    <row r="7" spans="1:7" x14ac:dyDescent="0.2">
      <c r="A7" s="69">
        <v>1</v>
      </c>
      <c r="B7" s="324" t="s">
        <v>173</v>
      </c>
      <c r="C7" s="325"/>
      <c r="D7" s="65" t="s">
        <v>190</v>
      </c>
      <c r="E7" s="79"/>
      <c r="F7" s="85"/>
      <c r="G7" s="79">
        <f>E7*F7</f>
        <v>0</v>
      </c>
    </row>
    <row r="8" spans="1:7" x14ac:dyDescent="0.2">
      <c r="A8" s="69">
        <v>2</v>
      </c>
      <c r="B8" s="324" t="s">
        <v>200</v>
      </c>
      <c r="C8" s="325"/>
      <c r="D8" s="65" t="s">
        <v>190</v>
      </c>
      <c r="E8" s="79"/>
      <c r="F8" s="85"/>
      <c r="G8" s="79">
        <f>E8*F8</f>
        <v>0</v>
      </c>
    </row>
    <row r="9" spans="1:7" x14ac:dyDescent="0.2">
      <c r="A9" s="295" t="s">
        <v>158</v>
      </c>
      <c r="B9" s="296"/>
      <c r="C9" s="296"/>
      <c r="D9" s="296"/>
      <c r="E9" s="296"/>
      <c r="F9" s="298"/>
      <c r="G9" s="77">
        <f>SUM(G7:G8)</f>
        <v>0</v>
      </c>
    </row>
    <row r="10" spans="1:7" x14ac:dyDescent="0.2">
      <c r="A10" s="359" t="s">
        <v>159</v>
      </c>
      <c r="B10" s="360"/>
      <c r="C10" s="360"/>
      <c r="D10" s="360"/>
      <c r="E10" s="361"/>
      <c r="F10" s="360"/>
      <c r="G10" s="362"/>
    </row>
    <row r="11" spans="1:7" x14ac:dyDescent="0.2">
      <c r="A11" s="62" t="s">
        <v>0</v>
      </c>
      <c r="B11" s="291" t="s">
        <v>109</v>
      </c>
      <c r="C11" s="292"/>
      <c r="D11" s="62" t="s">
        <v>160</v>
      </c>
      <c r="E11" s="62" t="s">
        <v>161</v>
      </c>
      <c r="F11" s="66" t="s">
        <v>2</v>
      </c>
      <c r="G11" s="62" t="s">
        <v>5</v>
      </c>
    </row>
    <row r="12" spans="1:7" x14ac:dyDescent="0.2">
      <c r="A12" s="69">
        <v>1</v>
      </c>
      <c r="B12" s="324" t="s">
        <v>201</v>
      </c>
      <c r="C12" s="325"/>
      <c r="D12" s="65" t="s">
        <v>202</v>
      </c>
      <c r="E12" s="79"/>
      <c r="F12" s="69"/>
      <c r="G12" s="79">
        <f>E12*F12</f>
        <v>0</v>
      </c>
    </row>
    <row r="13" spans="1:7" x14ac:dyDescent="0.2">
      <c r="A13" s="69">
        <v>2</v>
      </c>
      <c r="B13" s="324" t="s">
        <v>203</v>
      </c>
      <c r="C13" s="325"/>
      <c r="D13" s="65" t="s">
        <v>202</v>
      </c>
      <c r="E13" s="79"/>
      <c r="F13" s="69"/>
      <c r="G13" s="79">
        <f t="shared" ref="G13:G19" si="0">E13*F13</f>
        <v>0</v>
      </c>
    </row>
    <row r="14" spans="1:7" x14ac:dyDescent="0.2">
      <c r="A14" s="69">
        <v>3</v>
      </c>
      <c r="B14" s="324" t="s">
        <v>204</v>
      </c>
      <c r="C14" s="325"/>
      <c r="D14" s="65" t="s">
        <v>115</v>
      </c>
      <c r="E14" s="79"/>
      <c r="F14" s="69"/>
      <c r="G14" s="79">
        <f t="shared" si="0"/>
        <v>0</v>
      </c>
    </row>
    <row r="15" spans="1:7" x14ac:dyDescent="0.2">
      <c r="A15" s="69">
        <v>4</v>
      </c>
      <c r="B15" s="324" t="s">
        <v>205</v>
      </c>
      <c r="C15" s="325"/>
      <c r="D15" s="65" t="s">
        <v>115</v>
      </c>
      <c r="E15" s="79"/>
      <c r="F15" s="69"/>
      <c r="G15" s="79">
        <f t="shared" si="0"/>
        <v>0</v>
      </c>
    </row>
    <row r="16" spans="1:7" x14ac:dyDescent="0.2">
      <c r="A16" s="69">
        <v>5</v>
      </c>
      <c r="B16" s="324" t="s">
        <v>206</v>
      </c>
      <c r="C16" s="325"/>
      <c r="D16" s="65" t="s">
        <v>115</v>
      </c>
      <c r="E16" s="79"/>
      <c r="F16" s="69"/>
      <c r="G16" s="79">
        <f t="shared" si="0"/>
        <v>0</v>
      </c>
    </row>
    <row r="17" spans="1:7" x14ac:dyDescent="0.2">
      <c r="A17" s="69">
        <v>6</v>
      </c>
      <c r="B17" s="324" t="s">
        <v>207</v>
      </c>
      <c r="C17" s="325"/>
      <c r="D17" s="65" t="s">
        <v>115</v>
      </c>
      <c r="E17" s="79"/>
      <c r="F17" s="69"/>
      <c r="G17" s="79">
        <f t="shared" si="0"/>
        <v>0</v>
      </c>
    </row>
    <row r="18" spans="1:7" x14ac:dyDescent="0.2">
      <c r="A18" s="69">
        <v>7</v>
      </c>
      <c r="B18" s="324" t="s">
        <v>208</v>
      </c>
      <c r="C18" s="325"/>
      <c r="D18" s="65" t="s">
        <v>202</v>
      </c>
      <c r="E18" s="79"/>
      <c r="F18" s="69"/>
      <c r="G18" s="79">
        <f t="shared" si="0"/>
        <v>0</v>
      </c>
    </row>
    <row r="19" spans="1:7" x14ac:dyDescent="0.2">
      <c r="A19" s="69">
        <v>8</v>
      </c>
      <c r="B19" s="324" t="s">
        <v>209</v>
      </c>
      <c r="C19" s="325"/>
      <c r="D19" s="65" t="s">
        <v>202</v>
      </c>
      <c r="E19" s="79"/>
      <c r="F19" s="69"/>
      <c r="G19" s="79">
        <f t="shared" si="0"/>
        <v>0</v>
      </c>
    </row>
    <row r="20" spans="1:7" x14ac:dyDescent="0.2">
      <c r="A20" s="295" t="s">
        <v>158</v>
      </c>
      <c r="B20" s="296"/>
      <c r="C20" s="296"/>
      <c r="D20" s="296"/>
      <c r="E20" s="296"/>
      <c r="F20" s="298"/>
      <c r="G20" s="77">
        <f>SUM(G12:G19)</f>
        <v>0</v>
      </c>
    </row>
    <row r="21" spans="1:7" x14ac:dyDescent="0.2">
      <c r="A21" s="369" t="s">
        <v>162</v>
      </c>
      <c r="B21" s="370"/>
      <c r="C21" s="370"/>
      <c r="D21" s="370"/>
      <c r="E21" s="370"/>
      <c r="F21" s="370"/>
      <c r="G21" s="371"/>
    </row>
    <row r="22" spans="1:7" ht="32.450000000000003" customHeight="1" x14ac:dyDescent="0.2">
      <c r="A22" s="67" t="s">
        <v>0</v>
      </c>
      <c r="B22" s="67" t="s">
        <v>109</v>
      </c>
      <c r="C22" s="67" t="s">
        <v>1</v>
      </c>
      <c r="D22" s="67" t="s">
        <v>2</v>
      </c>
      <c r="E22" s="67" t="s">
        <v>195</v>
      </c>
      <c r="F22" s="103" t="s">
        <v>210</v>
      </c>
      <c r="G22" s="67" t="s">
        <v>5</v>
      </c>
    </row>
    <row r="23" spans="1:7" ht="24" x14ac:dyDescent="0.2">
      <c r="A23" s="69">
        <v>1</v>
      </c>
      <c r="B23" s="70" t="s">
        <v>142</v>
      </c>
      <c r="C23" s="65" t="s">
        <v>184</v>
      </c>
      <c r="D23" s="69"/>
      <c r="E23" s="79"/>
      <c r="F23" s="79"/>
      <c r="G23" s="79">
        <f>D23*E23+F23</f>
        <v>0</v>
      </c>
    </row>
    <row r="24" spans="1:7" ht="36" x14ac:dyDescent="0.2">
      <c r="A24" s="69">
        <v>2</v>
      </c>
      <c r="B24" s="70" t="s">
        <v>185</v>
      </c>
      <c r="C24" s="65" t="s">
        <v>184</v>
      </c>
      <c r="D24" s="69"/>
      <c r="E24" s="79"/>
      <c r="F24" s="79"/>
      <c r="G24" s="79">
        <f t="shared" ref="G24:G26" si="1">D24*E24+F24</f>
        <v>0</v>
      </c>
    </row>
    <row r="25" spans="1:7" x14ac:dyDescent="0.2">
      <c r="A25" s="87"/>
      <c r="B25" s="87"/>
      <c r="C25" s="87"/>
      <c r="D25" s="87"/>
      <c r="E25" s="79"/>
      <c r="F25" s="79"/>
      <c r="G25" s="79">
        <f t="shared" si="1"/>
        <v>0</v>
      </c>
    </row>
    <row r="26" spans="1:7" x14ac:dyDescent="0.2">
      <c r="A26" s="87"/>
      <c r="B26" s="87"/>
      <c r="C26" s="87"/>
      <c r="D26" s="87"/>
      <c r="E26" s="79"/>
      <c r="F26" s="79"/>
      <c r="G26" s="79">
        <f t="shared" si="1"/>
        <v>0</v>
      </c>
    </row>
    <row r="27" spans="1:7" x14ac:dyDescent="0.2">
      <c r="A27" s="295" t="s">
        <v>158</v>
      </c>
      <c r="B27" s="296"/>
      <c r="C27" s="296"/>
      <c r="D27" s="296"/>
      <c r="E27" s="296"/>
      <c r="F27" s="298"/>
      <c r="G27" s="77">
        <f>SUM(G23:G26)</f>
        <v>0</v>
      </c>
    </row>
    <row r="28" spans="1:7" x14ac:dyDescent="0.2">
      <c r="A28" s="369" t="s">
        <v>166</v>
      </c>
      <c r="B28" s="370"/>
      <c r="C28" s="370"/>
      <c r="D28" s="370"/>
      <c r="E28" s="370"/>
      <c r="F28" s="370"/>
      <c r="G28" s="371"/>
    </row>
    <row r="29" spans="1:7" ht="24" x14ac:dyDescent="0.2">
      <c r="A29" s="62" t="s">
        <v>0</v>
      </c>
      <c r="B29" s="62" t="s">
        <v>109</v>
      </c>
      <c r="C29" s="62" t="s">
        <v>2</v>
      </c>
      <c r="D29" s="62" t="s">
        <v>146</v>
      </c>
      <c r="E29" s="62" t="s">
        <v>147</v>
      </c>
      <c r="F29" s="104" t="s">
        <v>148</v>
      </c>
      <c r="G29" s="62" t="s">
        <v>167</v>
      </c>
    </row>
    <row r="30" spans="1:7" s="105" customFormat="1" x14ac:dyDescent="0.2">
      <c r="A30" s="69">
        <v>1</v>
      </c>
      <c r="B30" s="70" t="s">
        <v>149</v>
      </c>
      <c r="C30" s="69"/>
      <c r="D30" s="79"/>
      <c r="E30" s="79"/>
      <c r="F30" s="71"/>
      <c r="G30" s="79">
        <f>(D30+E30)*F30*C30</f>
        <v>0</v>
      </c>
    </row>
    <row r="31" spans="1:7" x14ac:dyDescent="0.2">
      <c r="A31" s="69">
        <v>2</v>
      </c>
      <c r="B31" s="70" t="s">
        <v>150</v>
      </c>
      <c r="C31" s="69"/>
      <c r="D31" s="79"/>
      <c r="E31" s="79"/>
      <c r="F31" s="71"/>
      <c r="G31" s="79">
        <f t="shared" ref="G31:G32" si="2">(D31+E31)*F31*C31</f>
        <v>0</v>
      </c>
    </row>
    <row r="32" spans="1:7" x14ac:dyDescent="0.2">
      <c r="A32" s="87"/>
      <c r="B32" s="87"/>
      <c r="C32" s="87"/>
      <c r="D32" s="87"/>
      <c r="E32" s="87"/>
      <c r="F32" s="87"/>
      <c r="G32" s="79">
        <f t="shared" si="2"/>
        <v>0</v>
      </c>
    </row>
    <row r="33" spans="1:7" x14ac:dyDescent="0.2">
      <c r="A33" s="295" t="s">
        <v>158</v>
      </c>
      <c r="B33" s="296"/>
      <c r="C33" s="296"/>
      <c r="D33" s="296"/>
      <c r="E33" s="296"/>
      <c r="F33" s="298"/>
      <c r="G33" s="77">
        <f>SUM(G30:G32)</f>
        <v>0</v>
      </c>
    </row>
    <row r="34" spans="1:7" x14ac:dyDescent="0.2">
      <c r="A34" s="312" t="s">
        <v>168</v>
      </c>
      <c r="B34" s="313"/>
      <c r="C34" s="313"/>
      <c r="D34" s="313"/>
      <c r="E34" s="313"/>
      <c r="F34" s="314"/>
      <c r="G34" s="78">
        <f>G9+G20+G27+G33</f>
        <v>0</v>
      </c>
    </row>
    <row r="35" spans="1:7" x14ac:dyDescent="0.2">
      <c r="A35" s="106"/>
      <c r="C35" s="105"/>
      <c r="E35" s="107"/>
    </row>
    <row r="36" spans="1:7" x14ac:dyDescent="0.2">
      <c r="A36" s="106"/>
      <c r="C36" s="108"/>
      <c r="D36" s="108"/>
      <c r="E36" s="109"/>
    </row>
    <row r="37" spans="1:7" x14ac:dyDescent="0.2">
      <c r="A37" s="96" t="s">
        <v>106</v>
      </c>
      <c r="C37" s="105"/>
      <c r="D37" s="110"/>
      <c r="E37" s="110"/>
    </row>
    <row r="38" spans="1:7" x14ac:dyDescent="0.2">
      <c r="A38" s="96" t="s">
        <v>105</v>
      </c>
    </row>
    <row r="39" spans="1:7" x14ac:dyDescent="0.2">
      <c r="A39" s="97" t="s">
        <v>107</v>
      </c>
    </row>
    <row r="40" spans="1:7" x14ac:dyDescent="0.2">
      <c r="A40" s="111"/>
    </row>
    <row r="41" spans="1:7" x14ac:dyDescent="0.2">
      <c r="A41" s="112"/>
    </row>
    <row r="42" spans="1:7" x14ac:dyDescent="0.2">
      <c r="A42" s="111"/>
    </row>
  </sheetData>
  <mergeCells count="25">
    <mergeCell ref="A28:G28"/>
    <mergeCell ref="A33:F33"/>
    <mergeCell ref="A34:F34"/>
    <mergeCell ref="B18:C18"/>
    <mergeCell ref="B19:C19"/>
    <mergeCell ref="A20:F20"/>
    <mergeCell ref="A21:G21"/>
    <mergeCell ref="A27:F27"/>
    <mergeCell ref="B13:C13"/>
    <mergeCell ref="B14:C14"/>
    <mergeCell ref="B15:C15"/>
    <mergeCell ref="B16:C16"/>
    <mergeCell ref="B17:C17"/>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82" orientation="portrait" r:id="rId1"/>
  <headerFooter alignWithMargins="0">
    <oddHeader xml:space="preserve">&amp;C&amp;"Arial,Negrita"&amp;12ANÁLISIS DE PRECIOS UNITARIOS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53"/>
  <sheetViews>
    <sheetView showGridLines="0" view="pageBreakPreview" zoomScale="108" zoomScaleNormal="70" zoomScaleSheetLayoutView="108" workbookViewId="0">
      <selection activeCell="E7" sqref="E7:F8"/>
    </sheetView>
  </sheetViews>
  <sheetFormatPr baseColWidth="10" defaultColWidth="11.42578125" defaultRowHeight="12" x14ac:dyDescent="0.2"/>
  <cols>
    <col min="1" max="1" width="7.140625" style="100" customWidth="1"/>
    <col min="2" max="2" width="29.140625" style="100" customWidth="1"/>
    <col min="3" max="3" width="16.7109375" style="100" customWidth="1"/>
    <col min="4" max="7" width="13" style="100" customWidth="1"/>
    <col min="8" max="16384" width="11.42578125" style="100"/>
  </cols>
  <sheetData>
    <row r="1" spans="1:7" ht="26.1" customHeight="1" x14ac:dyDescent="0.2">
      <c r="A1" s="291" t="s">
        <v>151</v>
      </c>
      <c r="B1" s="329"/>
      <c r="C1" s="329"/>
      <c r="D1" s="329"/>
      <c r="E1" s="329"/>
      <c r="F1" s="329"/>
      <c r="G1" s="330"/>
    </row>
    <row r="2" spans="1:7" x14ac:dyDescent="0.2">
      <c r="A2" s="291" t="s">
        <v>26</v>
      </c>
      <c r="B2" s="302"/>
      <c r="C2" s="302"/>
      <c r="D2" s="302"/>
      <c r="E2" s="302"/>
      <c r="F2" s="302"/>
      <c r="G2" s="292"/>
    </row>
    <row r="3" spans="1:7" ht="12.75" customHeight="1" x14ac:dyDescent="0.2">
      <c r="A3" s="376" t="s">
        <v>169</v>
      </c>
      <c r="B3" s="377"/>
      <c r="C3" s="377"/>
      <c r="D3" s="377"/>
      <c r="E3" s="377"/>
      <c r="F3" s="377"/>
      <c r="G3" s="378"/>
    </row>
    <row r="4" spans="1:7" ht="118.5" customHeight="1" x14ac:dyDescent="0.2">
      <c r="A4" s="113" t="s">
        <v>122</v>
      </c>
      <c r="B4" s="379" t="s">
        <v>233</v>
      </c>
      <c r="C4" s="380"/>
      <c r="D4" s="380"/>
      <c r="E4" s="381"/>
      <c r="F4" s="114" t="s">
        <v>1</v>
      </c>
      <c r="G4" s="113" t="s">
        <v>115</v>
      </c>
    </row>
    <row r="5" spans="1:7" x14ac:dyDescent="0.2">
      <c r="A5" s="382" t="s">
        <v>153</v>
      </c>
      <c r="B5" s="383"/>
      <c r="C5" s="383"/>
      <c r="D5" s="383"/>
      <c r="E5" s="383"/>
      <c r="F5" s="383"/>
      <c r="G5" s="384"/>
    </row>
    <row r="6" spans="1:7" ht="24" x14ac:dyDescent="0.2">
      <c r="A6" s="62" t="s">
        <v>0</v>
      </c>
      <c r="B6" s="291" t="s">
        <v>109</v>
      </c>
      <c r="C6" s="292"/>
      <c r="D6" s="62" t="s">
        <v>154</v>
      </c>
      <c r="E6" s="115" t="s">
        <v>155</v>
      </c>
      <c r="F6" s="104" t="s">
        <v>156</v>
      </c>
      <c r="G6" s="104" t="s">
        <v>5</v>
      </c>
    </row>
    <row r="7" spans="1:7" x14ac:dyDescent="0.2">
      <c r="A7" s="69">
        <v>1</v>
      </c>
      <c r="B7" s="324" t="s">
        <v>189</v>
      </c>
      <c r="C7" s="325"/>
      <c r="D7" s="116" t="s">
        <v>174</v>
      </c>
      <c r="E7" s="79"/>
      <c r="F7" s="85"/>
      <c r="G7" s="79">
        <f>E7*F7</f>
        <v>0</v>
      </c>
    </row>
    <row r="8" spans="1:7" x14ac:dyDescent="0.2">
      <c r="A8" s="69">
        <v>2</v>
      </c>
      <c r="B8" s="324" t="s">
        <v>173</v>
      </c>
      <c r="C8" s="325"/>
      <c r="D8" s="116" t="s">
        <v>174</v>
      </c>
      <c r="E8" s="79"/>
      <c r="F8" s="85"/>
      <c r="G8" s="79">
        <f>E8*F8</f>
        <v>0</v>
      </c>
    </row>
    <row r="9" spans="1:7" x14ac:dyDescent="0.2">
      <c r="A9" s="295" t="s">
        <v>158</v>
      </c>
      <c r="B9" s="296"/>
      <c r="C9" s="296"/>
      <c r="D9" s="296"/>
      <c r="E9" s="296"/>
      <c r="F9" s="298"/>
      <c r="G9" s="236">
        <f>SUM(G7:G8)</f>
        <v>0</v>
      </c>
    </row>
    <row r="10" spans="1:7" x14ac:dyDescent="0.2">
      <c r="A10" s="372" t="s">
        <v>159</v>
      </c>
      <c r="B10" s="373"/>
      <c r="C10" s="373"/>
      <c r="D10" s="373"/>
      <c r="E10" s="374"/>
      <c r="F10" s="373"/>
      <c r="G10" s="375"/>
    </row>
    <row r="11" spans="1:7" ht="24" x14ac:dyDescent="0.2">
      <c r="A11" s="62" t="s">
        <v>0</v>
      </c>
      <c r="B11" s="291" t="s">
        <v>109</v>
      </c>
      <c r="C11" s="292"/>
      <c r="D11" s="66" t="s">
        <v>160</v>
      </c>
      <c r="E11" s="115" t="s">
        <v>161</v>
      </c>
      <c r="F11" s="104" t="s">
        <v>2</v>
      </c>
      <c r="G11" s="104" t="s">
        <v>5</v>
      </c>
    </row>
    <row r="12" spans="1:7" x14ac:dyDescent="0.2">
      <c r="A12" s="69">
        <v>1</v>
      </c>
      <c r="B12" s="324" t="s">
        <v>211</v>
      </c>
      <c r="C12" s="325"/>
      <c r="D12" s="65" t="s">
        <v>115</v>
      </c>
      <c r="E12" s="79"/>
      <c r="F12" s="69"/>
      <c r="G12" s="79">
        <f>E12*F12</f>
        <v>0</v>
      </c>
    </row>
    <row r="13" spans="1:7" x14ac:dyDescent="0.2">
      <c r="A13" s="69">
        <v>2</v>
      </c>
      <c r="B13" s="324" t="s">
        <v>212</v>
      </c>
      <c r="C13" s="325"/>
      <c r="D13" s="65" t="s">
        <v>115</v>
      </c>
      <c r="E13" s="79"/>
      <c r="F13" s="69"/>
      <c r="G13" s="79">
        <f t="shared" ref="G13:G35" si="0">E13*F13</f>
        <v>0</v>
      </c>
    </row>
    <row r="14" spans="1:7" x14ac:dyDescent="0.2">
      <c r="A14" s="69">
        <v>3</v>
      </c>
      <c r="B14" s="324" t="s">
        <v>213</v>
      </c>
      <c r="C14" s="325"/>
      <c r="D14" s="65" t="s">
        <v>115</v>
      </c>
      <c r="E14" s="79"/>
      <c r="F14" s="69"/>
      <c r="G14" s="79">
        <f t="shared" si="0"/>
        <v>0</v>
      </c>
    </row>
    <row r="15" spans="1:7" x14ac:dyDescent="0.2">
      <c r="A15" s="69">
        <v>4</v>
      </c>
      <c r="B15" s="324" t="s">
        <v>214</v>
      </c>
      <c r="C15" s="325"/>
      <c r="D15" s="65" t="s">
        <v>115</v>
      </c>
      <c r="E15" s="79"/>
      <c r="F15" s="69"/>
      <c r="G15" s="79">
        <f t="shared" si="0"/>
        <v>0</v>
      </c>
    </row>
    <row r="16" spans="1:7" x14ac:dyDescent="0.2">
      <c r="A16" s="69">
        <v>5</v>
      </c>
      <c r="B16" s="324" t="s">
        <v>215</v>
      </c>
      <c r="C16" s="325"/>
      <c r="D16" s="65" t="s">
        <v>115</v>
      </c>
      <c r="E16" s="79"/>
      <c r="F16" s="69"/>
      <c r="G16" s="79">
        <f t="shared" si="0"/>
        <v>0</v>
      </c>
    </row>
    <row r="17" spans="1:7" x14ac:dyDescent="0.2">
      <c r="A17" s="69">
        <v>6</v>
      </c>
      <c r="B17" s="324" t="s">
        <v>216</v>
      </c>
      <c r="C17" s="325"/>
      <c r="D17" s="65" t="s">
        <v>202</v>
      </c>
      <c r="E17" s="79"/>
      <c r="F17" s="85"/>
      <c r="G17" s="79">
        <f t="shared" si="0"/>
        <v>0</v>
      </c>
    </row>
    <row r="18" spans="1:7" x14ac:dyDescent="0.2">
      <c r="A18" s="69">
        <v>7</v>
      </c>
      <c r="B18" s="324" t="s">
        <v>217</v>
      </c>
      <c r="C18" s="325"/>
      <c r="D18" s="65" t="s">
        <v>202</v>
      </c>
      <c r="E18" s="79"/>
      <c r="F18" s="69"/>
      <c r="G18" s="79">
        <f t="shared" si="0"/>
        <v>0</v>
      </c>
    </row>
    <row r="19" spans="1:7" x14ac:dyDescent="0.2">
      <c r="A19" s="69">
        <v>8</v>
      </c>
      <c r="B19" s="324" t="s">
        <v>203</v>
      </c>
      <c r="C19" s="325"/>
      <c r="D19" s="65" t="s">
        <v>202</v>
      </c>
      <c r="E19" s="79"/>
      <c r="F19" s="69"/>
      <c r="G19" s="79">
        <f t="shared" si="0"/>
        <v>0</v>
      </c>
    </row>
    <row r="20" spans="1:7" x14ac:dyDescent="0.2">
      <c r="A20" s="87"/>
      <c r="B20" s="324" t="s">
        <v>216</v>
      </c>
      <c r="C20" s="325"/>
      <c r="D20" s="65" t="s">
        <v>202</v>
      </c>
      <c r="E20" s="79"/>
      <c r="F20" s="85"/>
      <c r="G20" s="79">
        <f t="shared" si="0"/>
        <v>0</v>
      </c>
    </row>
    <row r="21" spans="1:7" x14ac:dyDescent="0.2">
      <c r="A21" s="69">
        <v>9</v>
      </c>
      <c r="B21" s="324" t="s">
        <v>218</v>
      </c>
      <c r="C21" s="325"/>
      <c r="D21" s="65" t="s">
        <v>115</v>
      </c>
      <c r="E21" s="79"/>
      <c r="F21" s="69"/>
      <c r="G21" s="79">
        <f t="shared" si="0"/>
        <v>0</v>
      </c>
    </row>
    <row r="22" spans="1:7" x14ac:dyDescent="0.2">
      <c r="A22" s="69">
        <v>10</v>
      </c>
      <c r="B22" s="324" t="s">
        <v>219</v>
      </c>
      <c r="C22" s="325"/>
      <c r="D22" s="65" t="s">
        <v>115</v>
      </c>
      <c r="E22" s="79"/>
      <c r="F22" s="69"/>
      <c r="G22" s="79">
        <f t="shared" si="0"/>
        <v>0</v>
      </c>
    </row>
    <row r="23" spans="1:7" ht="34.700000000000003" customHeight="1" x14ac:dyDescent="0.2">
      <c r="A23" s="69">
        <v>11</v>
      </c>
      <c r="B23" s="324" t="s">
        <v>220</v>
      </c>
      <c r="C23" s="325"/>
      <c r="D23" s="65" t="s">
        <v>115</v>
      </c>
      <c r="E23" s="79"/>
      <c r="F23" s="69"/>
      <c r="G23" s="79">
        <f t="shared" si="0"/>
        <v>0</v>
      </c>
    </row>
    <row r="24" spans="1:7" ht="13.35" customHeight="1" x14ac:dyDescent="0.2">
      <c r="A24" s="120">
        <v>12</v>
      </c>
      <c r="B24" s="324" t="s">
        <v>234</v>
      </c>
      <c r="C24" s="325"/>
      <c r="D24" s="121" t="s">
        <v>115</v>
      </c>
      <c r="E24" s="79"/>
      <c r="F24" s="120"/>
      <c r="G24" s="79">
        <f t="shared" si="0"/>
        <v>0</v>
      </c>
    </row>
    <row r="25" spans="1:7" ht="13.35" customHeight="1" x14ac:dyDescent="0.2">
      <c r="A25" s="69">
        <v>13</v>
      </c>
      <c r="B25" s="324" t="s">
        <v>221</v>
      </c>
      <c r="C25" s="325"/>
      <c r="D25" s="65" t="s">
        <v>115</v>
      </c>
      <c r="E25" s="79"/>
      <c r="F25" s="69"/>
      <c r="G25" s="79">
        <f t="shared" si="0"/>
        <v>0</v>
      </c>
    </row>
    <row r="26" spans="1:7" x14ac:dyDescent="0.2">
      <c r="A26" s="69">
        <v>14</v>
      </c>
      <c r="B26" s="324" t="s">
        <v>222</v>
      </c>
      <c r="C26" s="325"/>
      <c r="D26" s="65" t="s">
        <v>115</v>
      </c>
      <c r="E26" s="79"/>
      <c r="F26" s="69"/>
      <c r="G26" s="79">
        <f t="shared" si="0"/>
        <v>0</v>
      </c>
    </row>
    <row r="27" spans="1:7" x14ac:dyDescent="0.2">
      <c r="A27" s="69">
        <v>16</v>
      </c>
      <c r="B27" s="324" t="s">
        <v>223</v>
      </c>
      <c r="C27" s="325"/>
      <c r="D27" s="65" t="s">
        <v>115</v>
      </c>
      <c r="E27" s="79"/>
      <c r="F27" s="69"/>
      <c r="G27" s="79">
        <f t="shared" si="0"/>
        <v>0</v>
      </c>
    </row>
    <row r="28" spans="1:7" x14ac:dyDescent="0.2">
      <c r="A28" s="69">
        <v>17</v>
      </c>
      <c r="B28" s="324" t="s">
        <v>224</v>
      </c>
      <c r="C28" s="325"/>
      <c r="D28" s="65" t="s">
        <v>115</v>
      </c>
      <c r="E28" s="79"/>
      <c r="F28" s="69"/>
      <c r="G28" s="79">
        <f t="shared" si="0"/>
        <v>0</v>
      </c>
    </row>
    <row r="29" spans="1:7" s="105" customFormat="1" x14ac:dyDescent="0.2">
      <c r="A29" s="69">
        <v>18</v>
      </c>
      <c r="B29" s="324" t="s">
        <v>225</v>
      </c>
      <c r="C29" s="325"/>
      <c r="D29" s="65" t="s">
        <v>115</v>
      </c>
      <c r="E29" s="79"/>
      <c r="F29" s="69"/>
      <c r="G29" s="79">
        <f t="shared" si="0"/>
        <v>0</v>
      </c>
    </row>
    <row r="30" spans="1:7" x14ac:dyDescent="0.2">
      <c r="A30" s="69">
        <v>19</v>
      </c>
      <c r="B30" s="324" t="s">
        <v>226</v>
      </c>
      <c r="C30" s="325"/>
      <c r="D30" s="65" t="s">
        <v>115</v>
      </c>
      <c r="E30" s="79"/>
      <c r="F30" s="69"/>
      <c r="G30" s="79">
        <f t="shared" si="0"/>
        <v>0</v>
      </c>
    </row>
    <row r="31" spans="1:7" x14ac:dyDescent="0.2">
      <c r="A31" s="69">
        <v>20</v>
      </c>
      <c r="B31" s="324" t="s">
        <v>227</v>
      </c>
      <c r="C31" s="325"/>
      <c r="D31" s="65" t="s">
        <v>115</v>
      </c>
      <c r="E31" s="79"/>
      <c r="F31" s="69"/>
      <c r="G31" s="79">
        <f t="shared" si="0"/>
        <v>0</v>
      </c>
    </row>
    <row r="32" spans="1:7" x14ac:dyDescent="0.2">
      <c r="A32" s="69">
        <v>21</v>
      </c>
      <c r="B32" s="324" t="s">
        <v>228</v>
      </c>
      <c r="C32" s="325"/>
      <c r="D32" s="65" t="s">
        <v>115</v>
      </c>
      <c r="E32" s="79"/>
      <c r="F32" s="69"/>
      <c r="G32" s="79">
        <f t="shared" si="0"/>
        <v>0</v>
      </c>
    </row>
    <row r="33" spans="1:7" x14ac:dyDescent="0.2">
      <c r="A33" s="69">
        <v>22</v>
      </c>
      <c r="B33" s="324" t="s">
        <v>206</v>
      </c>
      <c r="C33" s="325"/>
      <c r="D33" s="65" t="s">
        <v>115</v>
      </c>
      <c r="E33" s="79"/>
      <c r="F33" s="69"/>
      <c r="G33" s="79">
        <f t="shared" si="0"/>
        <v>0</v>
      </c>
    </row>
    <row r="34" spans="1:7" x14ac:dyDescent="0.2">
      <c r="A34" s="69">
        <v>23</v>
      </c>
      <c r="B34" s="324" t="s">
        <v>229</v>
      </c>
      <c r="C34" s="325"/>
      <c r="D34" s="65" t="s">
        <v>115</v>
      </c>
      <c r="E34" s="79"/>
      <c r="F34" s="69"/>
      <c r="G34" s="79">
        <f t="shared" si="0"/>
        <v>0</v>
      </c>
    </row>
    <row r="35" spans="1:7" x14ac:dyDescent="0.2">
      <c r="A35" s="69">
        <v>24</v>
      </c>
      <c r="B35" s="324" t="s">
        <v>230</v>
      </c>
      <c r="C35" s="325"/>
      <c r="D35" s="65" t="s">
        <v>115</v>
      </c>
      <c r="E35" s="79"/>
      <c r="F35" s="69"/>
      <c r="G35" s="79">
        <f t="shared" si="0"/>
        <v>0</v>
      </c>
    </row>
    <row r="36" spans="1:7" x14ac:dyDescent="0.2">
      <c r="A36" s="295" t="s">
        <v>158</v>
      </c>
      <c r="B36" s="296"/>
      <c r="C36" s="296"/>
      <c r="D36" s="296"/>
      <c r="E36" s="296"/>
      <c r="F36" s="298"/>
      <c r="G36" s="118">
        <f>SUM(G12:G35)</f>
        <v>0</v>
      </c>
    </row>
    <row r="37" spans="1:7" x14ac:dyDescent="0.2">
      <c r="A37" s="385" t="s">
        <v>162</v>
      </c>
      <c r="B37" s="386"/>
      <c r="C37" s="386"/>
      <c r="D37" s="386"/>
      <c r="E37" s="386"/>
      <c r="F37" s="386"/>
      <c r="G37" s="387"/>
    </row>
    <row r="38" spans="1:7" ht="48" x14ac:dyDescent="0.2">
      <c r="A38" s="67" t="s">
        <v>0</v>
      </c>
      <c r="B38" s="67" t="s">
        <v>231</v>
      </c>
      <c r="C38" s="122" t="s">
        <v>1</v>
      </c>
      <c r="D38" s="123" t="s">
        <v>2</v>
      </c>
      <c r="E38" s="122" t="s">
        <v>195</v>
      </c>
      <c r="F38" s="89" t="s">
        <v>197</v>
      </c>
      <c r="G38" s="124" t="s">
        <v>5</v>
      </c>
    </row>
    <row r="39" spans="1:7" ht="15.95" customHeight="1" x14ac:dyDescent="0.2">
      <c r="A39" s="69">
        <v>1</v>
      </c>
      <c r="B39" s="70" t="s">
        <v>142</v>
      </c>
      <c r="C39" s="65" t="s">
        <v>184</v>
      </c>
      <c r="D39" s="69"/>
      <c r="E39" s="79"/>
      <c r="F39" s="79"/>
      <c r="G39" s="79">
        <f>D39*E39+F39</f>
        <v>0</v>
      </c>
    </row>
    <row r="40" spans="1:7" ht="26.45" customHeight="1" x14ac:dyDescent="0.2">
      <c r="A40" s="69">
        <v>2</v>
      </c>
      <c r="B40" s="70" t="s">
        <v>232</v>
      </c>
      <c r="C40" s="65" t="s">
        <v>184</v>
      </c>
      <c r="D40" s="69"/>
      <c r="E40" s="79"/>
      <c r="F40" s="79"/>
      <c r="G40" s="79">
        <f t="shared" ref="G40:G41" si="1">D40*E40+F40</f>
        <v>0</v>
      </c>
    </row>
    <row r="41" spans="1:7" x14ac:dyDescent="0.2">
      <c r="A41" s="87"/>
      <c r="B41" s="87"/>
      <c r="C41" s="87"/>
      <c r="D41" s="87"/>
      <c r="E41" s="87"/>
      <c r="F41" s="87"/>
      <c r="G41" s="79">
        <f t="shared" si="1"/>
        <v>0</v>
      </c>
    </row>
    <row r="42" spans="1:7" x14ac:dyDescent="0.2">
      <c r="A42" s="295" t="s">
        <v>158</v>
      </c>
      <c r="B42" s="296"/>
      <c r="C42" s="296"/>
      <c r="D42" s="296"/>
      <c r="E42" s="296"/>
      <c r="F42" s="298"/>
      <c r="G42" s="118">
        <f>SUM(G39:G41)</f>
        <v>0</v>
      </c>
    </row>
    <row r="43" spans="1:7" x14ac:dyDescent="0.2">
      <c r="A43" s="385" t="s">
        <v>166</v>
      </c>
      <c r="B43" s="386"/>
      <c r="C43" s="386"/>
      <c r="D43" s="386"/>
      <c r="E43" s="386"/>
      <c r="F43" s="386"/>
      <c r="G43" s="387"/>
    </row>
    <row r="44" spans="1:7" ht="24" x14ac:dyDescent="0.2">
      <c r="A44" s="62" t="s">
        <v>0</v>
      </c>
      <c r="B44" s="62" t="s">
        <v>109</v>
      </c>
      <c r="C44" s="115" t="s">
        <v>2</v>
      </c>
      <c r="D44" s="125" t="s">
        <v>146</v>
      </c>
      <c r="E44" s="115" t="s">
        <v>147</v>
      </c>
      <c r="F44" s="125" t="s">
        <v>148</v>
      </c>
      <c r="G44" s="115" t="s">
        <v>167</v>
      </c>
    </row>
    <row r="45" spans="1:7" x14ac:dyDescent="0.2">
      <c r="A45" s="69">
        <v>1</v>
      </c>
      <c r="B45" s="70" t="s">
        <v>149</v>
      </c>
      <c r="C45" s="69"/>
      <c r="D45" s="79"/>
      <c r="E45" s="79"/>
      <c r="F45" s="71"/>
      <c r="G45" s="79">
        <f>(D45+E45)*F45*C45</f>
        <v>0</v>
      </c>
    </row>
    <row r="46" spans="1:7" x14ac:dyDescent="0.2">
      <c r="A46" s="69">
        <v>2</v>
      </c>
      <c r="B46" s="70" t="s">
        <v>150</v>
      </c>
      <c r="C46" s="69"/>
      <c r="D46" s="79"/>
      <c r="E46" s="79"/>
      <c r="F46" s="71"/>
      <c r="G46" s="79">
        <f t="shared" ref="G46:G47" si="2">(D46+E46)*F46*C46</f>
        <v>0</v>
      </c>
    </row>
    <row r="47" spans="1:7" x14ac:dyDescent="0.2">
      <c r="A47" s="87"/>
      <c r="B47" s="87"/>
      <c r="C47" s="87"/>
      <c r="D47" s="87"/>
      <c r="E47" s="87"/>
      <c r="F47" s="87"/>
      <c r="G47" s="79">
        <f t="shared" si="2"/>
        <v>0</v>
      </c>
    </row>
    <row r="48" spans="1:7" x14ac:dyDescent="0.2">
      <c r="A48" s="295" t="s">
        <v>158</v>
      </c>
      <c r="B48" s="296"/>
      <c r="C48" s="296"/>
      <c r="D48" s="296"/>
      <c r="E48" s="296"/>
      <c r="F48" s="298"/>
      <c r="G48" s="118">
        <f>SUM(G45:G47)</f>
        <v>0</v>
      </c>
    </row>
    <row r="49" spans="1:7" x14ac:dyDescent="0.2">
      <c r="A49" s="312" t="s">
        <v>168</v>
      </c>
      <c r="B49" s="313"/>
      <c r="C49" s="313"/>
      <c r="D49" s="313"/>
      <c r="E49" s="313"/>
      <c r="F49" s="314"/>
      <c r="G49" s="127">
        <f>G9+G36+G42+G48</f>
        <v>0</v>
      </c>
    </row>
    <row r="51" spans="1:7" x14ac:dyDescent="0.2">
      <c r="A51" s="96" t="s">
        <v>106</v>
      </c>
    </row>
    <row r="52" spans="1:7" x14ac:dyDescent="0.2">
      <c r="A52" s="96" t="s">
        <v>105</v>
      </c>
    </row>
    <row r="53" spans="1:7" x14ac:dyDescent="0.2">
      <c r="A53" s="97" t="s">
        <v>107</v>
      </c>
    </row>
  </sheetData>
  <mergeCells count="41">
    <mergeCell ref="A42:F42"/>
    <mergeCell ref="A43:G43"/>
    <mergeCell ref="A48:F48"/>
    <mergeCell ref="A49:F49"/>
    <mergeCell ref="B33:C33"/>
    <mergeCell ref="B34:C34"/>
    <mergeCell ref="B35:C35"/>
    <mergeCell ref="A36:F36"/>
    <mergeCell ref="A37:G37"/>
    <mergeCell ref="B28:C28"/>
    <mergeCell ref="B29:C29"/>
    <mergeCell ref="B30:C30"/>
    <mergeCell ref="B31:C31"/>
    <mergeCell ref="B32:C32"/>
    <mergeCell ref="B23:C23"/>
    <mergeCell ref="B24:C24"/>
    <mergeCell ref="B25:C25"/>
    <mergeCell ref="B26:C26"/>
    <mergeCell ref="B27:C27"/>
    <mergeCell ref="B18:C18"/>
    <mergeCell ref="B19:C19"/>
    <mergeCell ref="B20:C20"/>
    <mergeCell ref="B21:C21"/>
    <mergeCell ref="B22:C22"/>
    <mergeCell ref="B13:C13"/>
    <mergeCell ref="B14:C14"/>
    <mergeCell ref="B15:C15"/>
    <mergeCell ref="B16:C16"/>
    <mergeCell ref="B17:C17"/>
    <mergeCell ref="A1:G1"/>
    <mergeCell ref="A2:G2"/>
    <mergeCell ref="A3:G3"/>
    <mergeCell ref="B4:E4"/>
    <mergeCell ref="A5:G5"/>
    <mergeCell ref="B11:C11"/>
    <mergeCell ref="B12:C12"/>
    <mergeCell ref="B6:C6"/>
    <mergeCell ref="B7:C7"/>
    <mergeCell ref="B8:C8"/>
    <mergeCell ref="A9:F9"/>
    <mergeCell ref="A10:G10"/>
  </mergeCells>
  <printOptions horizontalCentered="1"/>
  <pageMargins left="0.70866141732283472" right="0.70866141732283472" top="1.5748031496062993" bottom="0.98425196850393704" header="0.98425196850393704" footer="0.51181102362204722"/>
  <pageSetup scale="70" orientation="portrait" r:id="rId1"/>
  <headerFooter alignWithMargins="0">
    <oddHeader xml:space="preserve">&amp;C&amp;"Arial,Negrita"&amp;12ANÁLISIS DE PRECIOS UNITARIOS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17</vt:i4>
      </vt:variant>
    </vt:vector>
  </HeadingPairs>
  <TitlesOfParts>
    <vt:vector size="33" baseType="lpstr">
      <vt:lpstr>GERENCIA</vt:lpstr>
      <vt:lpstr>FIDUCIA</vt:lpstr>
      <vt:lpstr>PRESUPUESTO  SISFV</vt:lpstr>
      <vt:lpstr>1.1</vt:lpstr>
      <vt:lpstr>2.1</vt:lpstr>
      <vt:lpstr>2.2</vt:lpstr>
      <vt:lpstr>2.3</vt:lpstr>
      <vt:lpstr>2.4</vt:lpstr>
      <vt:lpstr>2.5</vt:lpstr>
      <vt:lpstr>2.6</vt:lpstr>
      <vt:lpstr>2.7</vt:lpstr>
      <vt:lpstr>2.8</vt:lpstr>
      <vt:lpstr>3.1</vt:lpstr>
      <vt:lpstr>3.2</vt:lpstr>
      <vt:lpstr>4.1</vt:lpstr>
      <vt:lpstr>5.1</vt:lpstr>
      <vt:lpstr>'1.1'!Área_de_impresión</vt:lpstr>
      <vt:lpstr>'2.1'!Área_de_impresión</vt:lpstr>
      <vt:lpstr>'2.2'!Área_de_impresión</vt:lpstr>
      <vt:lpstr>'2.3'!Área_de_impresión</vt:lpstr>
      <vt:lpstr>'2.4'!Área_de_impresión</vt:lpstr>
      <vt:lpstr>'2.5'!Área_de_impresión</vt:lpstr>
      <vt:lpstr>'2.6'!Área_de_impresión</vt:lpstr>
      <vt:lpstr>'2.7'!Área_de_impresión</vt:lpstr>
      <vt:lpstr>'2.8'!Área_de_impresión</vt:lpstr>
      <vt:lpstr>'3.1'!Área_de_impresión</vt:lpstr>
      <vt:lpstr>'3.2'!Área_de_impresión</vt:lpstr>
      <vt:lpstr>'4.1'!Área_de_impresión</vt:lpstr>
      <vt:lpstr>'5.1'!Área_de_impresión</vt:lpstr>
      <vt:lpstr>FIDUCIA!Área_de_impresión</vt:lpstr>
      <vt:lpstr>GERENCIA!Área_de_impresión</vt:lpstr>
      <vt:lpstr>'PRESUPUESTO  SISFV'!Área_de_impresión</vt:lpstr>
      <vt:lpstr>'PRESUPUESTO  SISFV'!Títulos_a_imprimir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creator>
  <cp:keywords/>
  <dc:description/>
  <cp:lastModifiedBy>Andrea del Pilar Gomez</cp:lastModifiedBy>
  <cp:revision/>
  <cp:lastPrinted>2024-07-06T03:37:44Z</cp:lastPrinted>
  <dcterms:created xsi:type="dcterms:W3CDTF">2000-09-28T13:31:29Z</dcterms:created>
  <dcterms:modified xsi:type="dcterms:W3CDTF">2024-10-07T21:32:35Z</dcterms:modified>
  <cp:category/>
  <cp:contentStatus/>
</cp:coreProperties>
</file>